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重点项目" sheetId="1" r:id="rId1"/>
  </sheets>
  <definedNames>
    <definedName name="_xlnm._FilterDatabase" localSheetId="0" hidden="1">重点项目!$A$6:$IQ$135</definedName>
    <definedName name="_xlnm.Print_Area" localSheetId="0">重点项目!$A$1:$T$135</definedName>
    <definedName name="_xlnm.Print_Titles" localSheetId="0">重点项目!$4:$6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<sst xmlns="http://schemas.openxmlformats.org/spreadsheetml/2006/main" count="645" uniqueCount="350">
  <si>
    <t>附件3:</t>
  </si>
  <si>
    <t>始兴县“十四五”规划重大项目表</t>
  </si>
  <si>
    <t>单位：万元</t>
  </si>
  <si>
    <t>序号</t>
  </si>
  <si>
    <t>项目名称</t>
  </si>
  <si>
    <t>建设阶段</t>
  </si>
  <si>
    <t>建设内容及规模</t>
  </si>
  <si>
    <t>建设起止年限</t>
  </si>
  <si>
    <t>总投资</t>
  </si>
  <si>
    <r>
      <rPr>
        <b/>
        <sz val="11"/>
        <rFont val="Times New Roman"/>
        <charset val="134"/>
      </rPr>
      <t>2020</t>
    </r>
    <r>
      <rPr>
        <b/>
        <sz val="11"/>
        <rFont val="宋体"/>
        <charset val="134"/>
      </rPr>
      <t>年底累计完成投资</t>
    </r>
  </si>
  <si>
    <r>
      <rPr>
        <b/>
        <sz val="11"/>
        <rFont val="Times New Roman"/>
        <charset val="134"/>
      </rPr>
      <t>“</t>
    </r>
    <r>
      <rPr>
        <b/>
        <sz val="11"/>
        <rFont val="宋体"/>
        <charset val="134"/>
      </rPr>
      <t>十四五</t>
    </r>
    <r>
      <rPr>
        <b/>
        <sz val="11"/>
        <rFont val="Times New Roman"/>
        <charset val="134"/>
      </rPr>
      <t>”</t>
    </r>
    <r>
      <rPr>
        <b/>
        <sz val="11"/>
        <rFont val="宋体"/>
        <charset val="134"/>
      </rPr>
      <t>期间投资</t>
    </r>
  </si>
  <si>
    <t>资源要素</t>
  </si>
  <si>
    <t>前期工作进展情况</t>
  </si>
  <si>
    <t>责任单位</t>
  </si>
  <si>
    <t>备注</t>
  </si>
  <si>
    <t>小计</t>
  </si>
  <si>
    <t>资金来源</t>
  </si>
  <si>
    <t>项目建设用地总规模（亩）</t>
  </si>
  <si>
    <r>
      <rPr>
        <b/>
        <sz val="11"/>
        <rFont val="Times New Roman"/>
        <charset val="134"/>
      </rPr>
      <t>“</t>
    </r>
    <r>
      <rPr>
        <b/>
        <sz val="11"/>
        <rFont val="宋体"/>
        <charset val="134"/>
      </rPr>
      <t>十四五</t>
    </r>
    <r>
      <rPr>
        <b/>
        <sz val="11"/>
        <rFont val="Times New Roman"/>
        <charset val="134"/>
      </rPr>
      <t>”</t>
    </r>
    <r>
      <rPr>
        <b/>
        <sz val="11"/>
        <rFont val="宋体"/>
        <charset val="134"/>
      </rPr>
      <t>期间新增建设用地（亩）</t>
    </r>
  </si>
  <si>
    <t>中央财政</t>
  </si>
  <si>
    <t>省财政</t>
  </si>
  <si>
    <t>市县财政</t>
  </si>
  <si>
    <t>企业自筹</t>
  </si>
  <si>
    <t>银行贷款</t>
  </si>
  <si>
    <t>其他</t>
  </si>
  <si>
    <r>
      <rPr>
        <b/>
        <sz val="11"/>
        <rFont val="宋体"/>
        <charset val="134"/>
      </rPr>
      <t>其中：</t>
    </r>
    <r>
      <rPr>
        <b/>
        <sz val="11"/>
        <rFont val="Times New Roman"/>
        <charset val="134"/>
      </rPr>
      <t>2021</t>
    </r>
    <r>
      <rPr>
        <b/>
        <sz val="11"/>
        <rFont val="宋体"/>
        <charset val="134"/>
      </rPr>
      <t>年投资计划</t>
    </r>
  </si>
  <si>
    <t>总计109项</t>
  </si>
  <si>
    <t>一、基础设施项目（48项）</t>
  </si>
  <si>
    <t>（一）交通项目（19项）</t>
  </si>
  <si>
    <t>武深高速公路始兴联络线</t>
  </si>
  <si>
    <t>新建</t>
  </si>
  <si>
    <t>新建高速公路里程约29.42公里，双向四车道，路基宽26米。</t>
  </si>
  <si>
    <t>2020-2024</t>
  </si>
  <si>
    <t>县交运局</t>
  </si>
  <si>
    <t>始（始兴）阳（阳山）高速</t>
  </si>
  <si>
    <t>新建高速公路始兴段里程约35公里，起点位于始兴司前镇对接武深高速、经始兴隘子、经曲江小坑，至曲江马坝接韶赣高速，双向四车道，路基宽26米。</t>
  </si>
  <si>
    <t>2021-2030</t>
  </si>
  <si>
    <t>正在开展前期规划研究。</t>
  </si>
  <si>
    <t>武深与寻（寻乌）全（全南）高速公路连接线</t>
  </si>
  <si>
    <t>新建高速公路始兴段里程约34公里，起点位于始兴县顿岗镇白围村附近设互通枢纽对接武深高速与韶赣高速始兴连络线，经澄江镇穿越粤赣省界，经江西省全南县龙源坝镇、至终点位于全南县木金乡燕安村附近设互通枢纽与大广高速公路对接。</t>
  </si>
  <si>
    <t>厦（厦门）昆（昆明）高铁韶关始兴段</t>
  </si>
  <si>
    <t>建设始兴段40公里高速铁路，路线走向为：昆明-兴义-河池-桂林-韶关-梅州-厦门，途径始兴隘子镇。</t>
  </si>
  <si>
    <t>赣韶铁路复线始兴段（沪穗高铁其中一段）</t>
  </si>
  <si>
    <t>规划建设国铁I级单线（韶赣铁路复线）约38公里。</t>
  </si>
  <si>
    <t>国道G323线始兴县城段改线工程项目</t>
  </si>
  <si>
    <t>起点位于斜潭处与现状国道G323线相接，终点小江坝处与现状国道G323线相接，路线全长7.6公里，项目内容包括道路工程、桥梁工程、给排水工程、交通工程等。</t>
  </si>
  <si>
    <t>2021-2023</t>
  </si>
  <si>
    <t>已完成项目立项报批和初步设计编制工作，施工图待省批复。</t>
  </si>
  <si>
    <t>国道G535线始兴下窖（江西交界）至顿岗</t>
  </si>
  <si>
    <t>长约35.16公里，二级公路，双向两车道，路基宽12米。</t>
  </si>
  <si>
    <t>2022-2025</t>
  </si>
  <si>
    <t>正在开展工可报告编制等。</t>
  </si>
  <si>
    <t>始兴公路事务中心</t>
  </si>
  <si>
    <t>国道G535线始兴县城至顿岗段</t>
  </si>
  <si>
    <t>新改建一级公路9公里，起点位于太平镇斜潭与国道G323线改线工程对接，经沙水工业区北面，至顿岗七北村接回国道G535线。</t>
  </si>
  <si>
    <t>2021-2025</t>
  </si>
  <si>
    <t>积极与上级交通主管部门沟通对接，争取项目建设补助计划。</t>
  </si>
  <si>
    <t>县际过境公路建设</t>
  </si>
  <si>
    <t>包含4条县际过境道路建设：1.隘子过境段公路改建工程（4.71公里）；2.澄江镇过境公路：暖田至南雄主田孔地；3.马市涝洲水经远迳至南雄古市黄洞（约10公里）；4.北山与雄乐高速南雄百顺镇连接线（约10公里）。</t>
  </si>
  <si>
    <t>2020-2025</t>
  </si>
  <si>
    <t>沿江南路天元大桥至武深高速南连接线市政道路</t>
  </si>
  <si>
    <t>续建</t>
  </si>
  <si>
    <t>沿江南路天元大桥至武深高速南连接线市政道路，项目分两期建设，一期建设长度1.48Km（天元大桥至墨江上游水坝），二期建设长度1.625Km（墨江上游水坝至武深高速南连接线），建设内容包括路基及防护工程、路面工程、绿化工程、雨污管网工程、路灯工程等。</t>
  </si>
  <si>
    <t>一期已施工完成。</t>
  </si>
  <si>
    <t>县住管局</t>
  </si>
  <si>
    <t>城市道路网建设</t>
  </si>
  <si>
    <t xml:space="preserve">包括：1.新建城东新区沿江北路（天元大桥至武深高速南连接线），道路长约3公里，其中天元大桥至石俚坝段长约1.3公里，道路宽30米，石俚坝至武深高速南连接线段长约1.7公里，道路宽20米，建设内容包括雨污管网、沥青路面、路灯、绿化等市政设施。2.新建城东新区东升路（始兴中学至沿江北路），长约750米，道路宽40米。3.新建沿江南路罗所至沈所段道路工程，道路长约2.6公里，道路宽20米。建设内容雨污管网、沥青路面、路灯、绿化等市政设施等。              </t>
  </si>
  <si>
    <t>未启动。</t>
  </si>
  <si>
    <t>城区道路提升改造</t>
  </si>
  <si>
    <t>1.沿江北路（山水大桥至梧桐香岸段）升级改造，道路长约1.5公里，主要建设雨污管网、道路、绿道改造升级。2.永安大道升级改造，道路长约1.8公里（调整为市政道路），进行雨污管网、人行道、绿化、健身小路、文体设施等改造建设。</t>
  </si>
  <si>
    <t>站前路连接S343线道路建设项目</t>
  </si>
  <si>
    <t>项目起于县火车站，终于G323线与S343线交叉口，线路长865米，路基宽度43.5米。双向6车道，两边人行道、绿道，中间绿化隔离带，路灯照明，管沟等。</t>
  </si>
  <si>
    <t>2021-2022</t>
  </si>
  <si>
    <t>未启动</t>
  </si>
  <si>
    <t>县代建局</t>
  </si>
  <si>
    <t>环车八岭旅游公路</t>
  </si>
  <si>
    <t>包含省道S244线罗坝至凉口段路面改造工程、县道X346线顿岗至罗坝接省道S244线罗坝至司前。路线全长合计约70公里，项目建设内容为加铺沥青混凝土路面。</t>
  </si>
  <si>
    <t>已完成项目工程可行性研究报告编制。</t>
  </si>
  <si>
    <t>县道新建改造工程</t>
  </si>
  <si>
    <t>包括4条县道建设，共计40公里：1.X793线马市至大丘麻垇段（7公里）；2.沈所太坪至水南（12公里规划县道）；3.县道X345线县城至溪丰村委段改线工程（6.5公里）；4.澄江镇潭坑马岗至罗坝都亨桃源三级公路改建（11公里，规划县道）。</t>
  </si>
  <si>
    <t>X793线马市至大丘麻垇段和Y326线八一至黄所段已完成工可编制工作，其余正在开展前期研究工作。</t>
  </si>
  <si>
    <t>农村公路新建改造项目</t>
  </si>
  <si>
    <t>包括新建农村公路工程50公里，农村公路“畅返不畅”专项整治200公里，通自然村路面硬化工程50公里，农村公路等外路改造200公里，农村公路沙土路改造100公里，通现代农业产业园、旅游景区公路70公里。</t>
  </si>
  <si>
    <t>规划筹备。</t>
  </si>
  <si>
    <t>乡镇市政道路建设项目</t>
  </si>
  <si>
    <t>包含：1.司前镇：新建温下高速口至李屋温泉小镇公路项目（4公里），甘太-江草旅游公路项目（6公里），司前-甘太公路扩建项目。2.深渡水乡：市场路前路建设、长梅村道建设、滨河绿道建设。3.罗坝镇：罗坝至燎原长围旅游公路改建工程（2.2公里）4.顿岗镇：沿江生态路项目、C548老虎岭-长坑公路改建工程（1.717公里）。5.沈所镇：始兴醉美滨江大道（10公里）。6.隘子镇清化山庄到九龄公园沿河道路（1.5公里）。7.体育东路延伸至国道G220道路建设、国道G220延伸至始兴县火车站道路项目（共约1.5公里）。8.环城公路：由国道323线县城过境段（已完成8公里）、G220线沙水至始兴县城段（已完成6.45公里）、武深高速始兴南互通立交连接线（已完成4.3公里）、环城公路城南段（江口小江坝经沈江公路至丰坑水库段，约13公里未完成）组成。9.通物流园区公路（2公里）：位于武深高速始兴南互通出口胆源村。</t>
  </si>
  <si>
    <t>北江航道扩能升级上延工程（浈江周田大桥至始兴黄江大桥）</t>
  </si>
  <si>
    <t>北江航道扩能升级上延工程其中一段为浈江周田大桥至武江口，该段建设里程约37公里，该段延伸至始兴港区，增加约40公里，途径周田、新庄和江口电站，穿越G106线跨浈江大桥、韶赣铁路跨浈江大桥、韶赣高速周田浈江大桥、武深高速跨浈江大桥、糖寮至彭邓屋跨浈江桥、韶赣高速新庄互通跨浈江桥、韶赣高速总甫互通跨浈江桥、C431线跨浈江桥、X793线浈江大桥。拟按通航1000吨级船舶标准进行研究立项。</t>
  </si>
  <si>
    <t>2024-2025</t>
  </si>
  <si>
    <t>危桥改建项目</t>
  </si>
  <si>
    <t>包括老旧危桥及通行承载力与现代交通通行要求不适应的桥梁等50座危桥改建工程。</t>
  </si>
  <si>
    <t>（二）能源项目（3项）</t>
  </si>
  <si>
    <t>城区天然气管道建设</t>
  </si>
  <si>
    <t xml:space="preserve">包括规划建设15.5公里的天然气高压管网及天然气站和城区天然气管道及门站。近期（2019-2020年）：天然气综合站（气化区和加气区）1座、LNG储配站1座、城区管网31.7公里；                    远期 （2021-2035年）：天然气综合站（高-中压调压站)1座、城区管网29.1公里、高压管线13.1公里。 </t>
  </si>
  <si>
    <t>2020-2022</t>
  </si>
  <si>
    <t>2020年10月底已开工建设，预计2021年6月底可完成县城区域通气。</t>
  </si>
  <si>
    <t>能源基础设施建设</t>
  </si>
  <si>
    <t>1.供电基础设施建设：澄江镇新建一座装机容量为35KV，占地面积3000平方米的变电站。
2.加油站建设：新建深渡水乡、澄江镇、城南镇加油站。</t>
  </si>
  <si>
    <t>县发改局</t>
  </si>
  <si>
    <t>分布式能源、集中供热项目</t>
  </si>
  <si>
    <t>在沙水工业园区通过利用管道天燃气开展分布式能源利用、集中供热、供冷、热电联产项目。</t>
  </si>
  <si>
    <t>园区管委会</t>
  </si>
  <si>
    <t>（三）水利工程（12项）</t>
  </si>
  <si>
    <t>北江水系浈水始兴段治理工程</t>
  </si>
  <si>
    <t>包括马市段、江口电厂至总甫右岸段、马市堂阁村老甫前至陂田村都安水汇水口段、太平镇水南河段，共治理河道长22.6公里。</t>
  </si>
  <si>
    <t>马市段可研在修编、江口电厂至总甫右岸段可研已批。</t>
  </si>
  <si>
    <t>县水务局</t>
  </si>
  <si>
    <t>始兴县中小河流治理工程</t>
  </si>
  <si>
    <t>包括深渡水瑶族乡长梅水治理工程、都安水（澄江镇瑶前桥至老人院段）治理工程、罗坝镇小安水治理工程、始兴县中小河流治理达标工程，共治理河道长35公里。</t>
  </si>
  <si>
    <t>山塘（水库）除险加固工程</t>
  </si>
  <si>
    <t>包括：1.始兴县病险山塘除险加固工程，对全县共计40宗病险山塘进行除险加固。2.始兴县小型水库除险加固工程，完成7宗小型水库除险加固。</t>
  </si>
  <si>
    <t>始兴县山洪沟治理工程</t>
  </si>
  <si>
    <t>包括隘子镇坝尾河段、顿岗镇吉山水、沈所镇南方河杰井段、深渡水乡汤湖斜至长梅三组段、深渡水乡杉木坑电站至长梅三组段、深渡水乡锅口至横岭村委会段、深渡水乡马子石至良口段、罗坝镇桃源濹坑段、罗坝镇瑶民小安坑段、罗坝镇淋头村佛子哥水东富至造车背段10宗山洪沟治理工程，共新建河堤、护岸50公里。</t>
  </si>
  <si>
    <t>规划在编。</t>
  </si>
  <si>
    <t>水库建设工程</t>
  </si>
  <si>
    <t>包括合水水库、含秀水库、田寮窝水库。</t>
  </si>
  <si>
    <t>可研在编。</t>
  </si>
  <si>
    <t>灌区续建配套与现代化改造工程</t>
  </si>
  <si>
    <t>花山灌区续建配套与现代化改造工程和小型灌区续建配套与现代化改造工程</t>
  </si>
  <si>
    <t>2022-2024</t>
  </si>
  <si>
    <t>花山灌区修编可研，小型灌区修编初设。</t>
  </si>
  <si>
    <t>始兴县碧道建设工程</t>
  </si>
  <si>
    <t>建设碧道72.5公里。建设内容包括新建健康步道、景观节点、驿站、景观陂头、亲水平台以及河道清淤疏浚等。通过工程建设提升水景观、植入水文化，增设亲水便民设施和公共休闲场所，局部保护与修复自然岸线。</t>
  </si>
  <si>
    <t>初设在编。</t>
  </si>
  <si>
    <t>始兴县墨江流域生态保护与修复工程</t>
  </si>
  <si>
    <t>水生态修复与保护。</t>
  </si>
  <si>
    <t>始兴县水土保持工程</t>
  </si>
  <si>
    <t>包括墨江源头区预防保护工程、花山水库重要水源地预防保护工程、春坑水小流域综合治理工程、瀑布水小流域综合治理工程、丝茅坝水小流域综合治理工程5宗水土保持工程。建设内容为封育保护、林分改造，种植水保林、经济林，坡改梯、封禁治理、土地整治、种草等。</t>
  </si>
  <si>
    <t>规划已批。</t>
  </si>
  <si>
    <t>始兴县农村水系综合整治工程</t>
  </si>
  <si>
    <t>岸坡整治242公里，河道清淤疏浚280公里，灌排渠道改造450公里，山塘除险加固82宗，村内池塘清淤疏浚295个，新建小水陂111宗、加固50宗，新建机电排灌站20宗、改造5宗等。</t>
  </si>
  <si>
    <t>始兴县水资源配置工程</t>
  </si>
  <si>
    <t>新建饮水工程1宗，铺设引水管道8公里。</t>
  </si>
  <si>
    <t>2023-2024</t>
  </si>
  <si>
    <t>始兴县供水设施改扩建工程</t>
  </si>
  <si>
    <t>县城供水管网改造38785米；始兴县花山水厂新建4万立方米/日制水设施。</t>
  </si>
  <si>
    <t>2019-2021</t>
  </si>
  <si>
    <t>供水公司</t>
  </si>
  <si>
    <t xml:space="preserve"> </t>
  </si>
  <si>
    <t>（四）园区项目（3项）</t>
  </si>
  <si>
    <t>工业园区提升改造</t>
  </si>
  <si>
    <t>包括标准厂房、沙水工业园小黄河治理、基础设施建设、开发场地平整工程。</t>
  </si>
  <si>
    <t>马市工业园污水处理厂</t>
  </si>
  <si>
    <t>马市工业园污水处理厂设计流量总规模15000立方米/天，一期流量规模7000立方米/天；二期规模为8000立方米/天。</t>
  </si>
  <si>
    <t>始兴现代物流园区项目</t>
  </si>
  <si>
    <t>新建现代物流园总用地1000亩，其中仓储、物流、商服用地500亩，位于武深高速始兴南互通出口胆源村。</t>
  </si>
  <si>
    <t>（五）城市建设项目（6项）</t>
  </si>
  <si>
    <t>城东新区农贸市场（学区地块）</t>
  </si>
  <si>
    <t>用地面积约17000平方米，建筑面积约1.7万平方米。</t>
  </si>
  <si>
    <t>已完成初步方案设计。</t>
  </si>
  <si>
    <t>始兴县江口三鸟市场</t>
  </si>
  <si>
    <t>用地面积约10000平方米，计划建设为活禽屠宰市场，建设内容包括卸禽区、冷却间、冻结间、发货间、屠宰车间、分割车间，配套建设污水处理池、消防水池、水泵房、锅炉房和临街市场及办公用房，建筑面积约6500平方米。</t>
  </si>
  <si>
    <t>县城雨污分流管网建设</t>
  </si>
  <si>
    <t>将城区17个主要路段28.3公里的县城排水管网及雨污分流工作。</t>
  </si>
  <si>
    <t>已完成城区雨污分流改造初步项目建议书。</t>
  </si>
  <si>
    <t>始兴县城市停车场项目</t>
  </si>
  <si>
    <t>总用地约71500平方米，建设用地约67500平方米；室外停车场共30000平方米；地下车库37500平方米。将新建场地内给排水、电力及围墙等配套工程。
停车场周边市政道路建设：
1.新人民医院南侧道路（从梧桐香岸至鱼珠潭桥）工程全长2.8公里，宽20米的道路，设计时速40Km/h，双向六车道建设内容包括道路工程、交通设施、综合管线、道路照明、桥涵、拆除工程等；
2.新人民医院地下停车场约25000平方米；
3.文体中心二期地下停车场约12500平方米；
4.始兴中学门前停车场，占地面积约3700平方米；
5.石湖公园停车场，占地面积约2700平方米。</t>
  </si>
  <si>
    <t>政府大楼西侧停车场及人防工程建设</t>
  </si>
  <si>
    <t>1.停车场项目规划用地面积约11763平方米，总建筑面积约10811.76平方米，主要建设一个公共地下停车场，总停车位354个。2.人防工程项目规划用地面积约7162平方米，总建筑面积约4100平方米。地下人防工程建筑面积3465平方米，平时功能地下停车库。该项目按甲防护工程设计，其战时功能为核6级常6级二等人员掩蔽所两个，战时可掩蔽1600人。</t>
  </si>
  <si>
    <t>已开工。</t>
  </si>
  <si>
    <t>始兴县社会保障建设项目</t>
  </si>
  <si>
    <t>1.建设应急救援储备仓库，总用地面积4176.9平方米，建筑总面积3730平方米；2.建设应急救援消防指挥中心，拟建设五层综合业务楼，6层训练塔，以及值班室 、大门、围墙、跑道、挡土墙等附属工程；3.建设智慧城市，包括智慧停车场、智慧市政指挥系统、工地管理系统、监控系统等；4.建设应急指挥中心，覆盖10个乡镇的应急广播系统，应急平台两端设计，含各类应急管理系统、大数据平台、车辆装备采购等。</t>
  </si>
  <si>
    <t>（六）环保工程（3项）</t>
  </si>
  <si>
    <t>始兴县村镇生活垃圾收运和处理项目</t>
  </si>
  <si>
    <t xml:space="preserve">1.包含生活垃圾、餐厨垃圾、建筑垃圾等的分类、回收利用、终端处理等。
2.包括澄江镇、罗坝镇、司前镇、隘子镇、顿岗镇5个垃圾中转站建设。  </t>
  </si>
  <si>
    <t>太平镇生活垃圾综合处理站</t>
  </si>
  <si>
    <t>在水南村设立生活垃圾综合处理站（包括相应的厂房、办公室、提炼和处理垃圾的相应设备等）。</t>
  </si>
  <si>
    <t>太平镇</t>
  </si>
  <si>
    <t>山水林田湖草生态保护修复试点项目</t>
  </si>
  <si>
    <t>1.始兴县环车八岭水环境综合修复工程：建设范围为清化河干流与支流罗坝河流域，主要实施水生态保护修护、水土流失治理、滨河生态廊道建设及水环境治理；2.始兴县马市镇红砂岭山水林田湖草生态保护修复工程（二期）：建设范围为马市镇陆源、赤谷、候陂等3个红砂岭地貌广泛分布地区，项目区分为红砂岭地貌展示区、植被恢复区、水系综合治理区、田园综合整治区等4个分区，规划实施总面积约10472.02亩。</t>
  </si>
  <si>
    <t>2021-2021</t>
  </si>
  <si>
    <t>正在进行项目申报。</t>
  </si>
  <si>
    <t>县自然资源局</t>
  </si>
  <si>
    <t>(七)旅游基础设施项目（2项）</t>
  </si>
  <si>
    <t>始兴县全域旅游基础设施建设项目</t>
  </si>
  <si>
    <t>1.建设游客服务中心、游客集散中心、旅游营销中心、智慧旅游中心等。2.完善红梨村、水南村、满堂村、长安围、长围、红围等旅游基础设施配套旅游绿道、停车场、观景凉亭等。3.完善古道绿道建设，建设自驾旅居车房车营地，建设旅游厕所。</t>
  </si>
  <si>
    <t>县文广旅体局</t>
  </si>
  <si>
    <t>始兴县环车八岭生态圈旅游综合开发项目</t>
  </si>
  <si>
    <t>建设70公里旅游公路路面改造工程，完善环车八岭生态圈沿线汽车营地、停车场、观景台、凉亭、旅游厕所、旅游咨询点、标识牌等配套。</t>
  </si>
  <si>
    <t>二、产业项目（32项）</t>
  </si>
  <si>
    <t>（一）农林牧渔项目（14项）</t>
  </si>
  <si>
    <t>马市镇生猪养殖场项目</t>
  </si>
  <si>
    <t>流转土地920亩，总建筑面积200亩，存栏能繁母猪1.3万头，年提供仔猪26万头，年出栏肉猪2头。</t>
  </si>
  <si>
    <t>已完成选址、初步勘察、企业备案，已完成土地流转920亩，林地指标已下达258亩。</t>
  </si>
  <si>
    <t>县农业农村局</t>
  </si>
  <si>
    <t>新希望六和始兴县马市镇候陂村连竹坑养猪场建设项目</t>
  </si>
  <si>
    <t>建设母猪存栏1.35万头，育肥存栏14.4万头，年出栏生猪30万头规模楼房标准化养殖场。</t>
  </si>
  <si>
    <t>已完成施工设计，正在进行地勘工作。</t>
  </si>
  <si>
    <t>沈所小龙虾养殖基地</t>
  </si>
  <si>
    <t>1200亩的农业稻虾、稻鱼养殖加工产业项目。</t>
  </si>
  <si>
    <t>1200</t>
  </si>
  <si>
    <t>九丰葡萄农业产业园</t>
  </si>
  <si>
    <t>规划建设3000亩黄金香印葡萄现代农业产业园，首期500亩，主体工程包括建设全国最先进的精准可控的温控系统设备温室大棚、硬底化道路整修、水溶肥蓄水池、挖穴盆栽定植、配套用水设施、配套用电设施、配套生产用房及种苗购买等。购置自动化喷灌系统、抽水泵、监控系统、农机设备等配套生产设备。</t>
  </si>
  <si>
    <t>杨梅文化主题园项目</t>
  </si>
  <si>
    <t>主要建设农旅结合、休闲观光等项目。园内设有杨梅文化科普长廊、杨梅亲子采摘园、游客服务中心、儿童乐园、杨梅加工用房、休闲广场、木屋民宿、户外露营等特色旅游项目，打造成为集杨梅采摘、科普教育、休闲娱乐、乡村旅游于一体的自然生态农业园。整体规划建设面积1000多亩。</t>
  </si>
  <si>
    <t>2020-2021</t>
  </si>
  <si>
    <t>山地柚果园机械化示范基地</t>
  </si>
  <si>
    <t>建设500亩山地柚果园机械化示范基地，配置链式货运索道和运输等设备；购电动制遥控喷雾机产品质量检测分析仪、无损测糖仪选果机设备和包装机等、电动遥控喷雾机、自动化清果分级机、包装机等；完善适应山地机械作业道路建设等。</t>
  </si>
  <si>
    <t>已获得国家农业农村部批复文件，实施方案通过农业农村部和财政部联合公示，目前2020年财政资金500万已经下达。</t>
  </si>
  <si>
    <t>粤港澳大湾区始兴县有机蔬菜基地</t>
  </si>
  <si>
    <t>申报蔬菜省级现代农业产业园。</t>
  </si>
  <si>
    <t>2021年高标准农田建设项目</t>
  </si>
  <si>
    <t>进行排灌渠、机耕路建设、节水灌溉，土壤改良，科技推广等，面积1.44万亩。</t>
  </si>
  <si>
    <t>已完成项目建议书。</t>
  </si>
  <si>
    <t>拆旧复垦项目</t>
  </si>
  <si>
    <t>包括2020年拆旧复垦约1350亩，十四五期间拆旧复垦项目约1600亩。</t>
  </si>
  <si>
    <t>十四五期间拆旧复垦正在进行项目选址工作。</t>
  </si>
  <si>
    <t>综合性农产品交易物流中心</t>
  </si>
  <si>
    <t>在现富艺木材加工厂地块建设一个仓储物流中心，包括冷库、产品检测中心、加工区、贸易区及配送中心等配套设施上，建成仓储、加工、配送、线上线下销售为一体的综合型现代化仓储物流中心。</t>
  </si>
  <si>
    <t>规划中。</t>
  </si>
  <si>
    <t>顿岗镇</t>
  </si>
  <si>
    <t>“环车八岭”绿色廊道建设</t>
  </si>
  <si>
    <t>以新建武深高速、武深韶赣高速联络线、改建国道G220、G535、省道S343、S244等交通干线和墨江、浈江沿岸景观提升，实行森林生态体系建设。水岸林木绿化率达到80%，城市重要水源地森林植被覆盖率70%。</t>
  </si>
  <si>
    <t>2021-2026</t>
  </si>
  <si>
    <t>县林业局</t>
  </si>
  <si>
    <t>始兴县森林质量提升工程</t>
  </si>
  <si>
    <t>对县域内交通主干道两旁、清化河、浈江河两岸的疏残林加强管护、抚育和改造完善森林 生态系统，提高森林质量，促进生态功能发挥。</t>
  </si>
  <si>
    <t>2020-2026</t>
  </si>
  <si>
    <t>森林防火工程</t>
  </si>
  <si>
    <t>始兴县生物防火林带建设。在断带区域，选择难燃、耐火性强的树种，新建生物防火林带，对生长不良、经营状况不好及宽度与密度不够的现有生物防火林带，进行加宽加密，加强抚育管理。全县新建生物防火林带120千米，宽度20米，扩建生物防火林带，61公里，面积3705亩.维护生物防火林带95千米（抚育3年）。</t>
  </si>
  <si>
    <t>始兴县“环车八岭”森林生态建设工程</t>
  </si>
  <si>
    <t>开展南蛇岭森林公园、刘张家山林场-广东省自然教育基地建设、建设森林小镇2个，森林乡村10个，森林人家10个。</t>
  </si>
  <si>
    <t>（二）工业项目（6项）</t>
  </si>
  <si>
    <t>忠信项目</t>
  </si>
  <si>
    <t>建设覆铜面板、玻璃布、玻璃丝等生产线。</t>
  </si>
  <si>
    <t xml:space="preserve">2018-2025 </t>
  </si>
  <si>
    <t>项目一期基本建成。</t>
  </si>
  <si>
    <t>紧固件生产项目</t>
  </si>
  <si>
    <t>用地面积为60亩，建设6栋厂房，3栋宿舍，3栋办公楼。</t>
  </si>
  <si>
    <t>紧固件配套项目</t>
  </si>
  <si>
    <t>包括国星五金制品项目、颖星金属表面处理项目、鑫江五金项目、庆祥五金项目、鸿泽五金项目、品尚康丰五金项目。</t>
  </si>
  <si>
    <t>始兴县工业技改项目</t>
  </si>
  <si>
    <t>包括日本电产（韶关）有限公司的项目“智能家居产品微型马达扩产增效生产装备和技术工艺改造更新项目”、始兴县咖冠食品有限公司的项目“米粉生产线技术改造项目”等工业技改项目。</t>
  </si>
  <si>
    <t>县工信局</t>
  </si>
  <si>
    <t>司前内石山风电</t>
  </si>
  <si>
    <t>位于司前镇西南部，规模80MW。</t>
  </si>
  <si>
    <t>光伏发电项目</t>
  </si>
  <si>
    <t>建设600MW光伏发电项目。</t>
  </si>
  <si>
    <t>2020-2023</t>
  </si>
  <si>
    <t>（三）现代服务业（12项）</t>
  </si>
  <si>
    <t xml:space="preserve">粤港澳大湾区研学基地建设 </t>
  </si>
  <si>
    <t>包括：1.韶关市始兴县科普研学旅游线路，包括车八岭自然科普基地，古塘秋月山庄科普基地，始兴县博物馆科普基地建设；2.沈所镇粤港澳大湾区始兴县红色研学旅基地；3.罗坝镇环车八岭游学康养基地，利用刘张家山林场、都亨片区等。4.太平镇水南村粤港澳大湾区研学游基地；5.澄江镇粤港澳大湾区研学旅游基地。</t>
  </si>
  <si>
    <t>县教育局</t>
  </si>
  <si>
    <t>水田垦造项目</t>
  </si>
  <si>
    <t>包括2020年水田垦造：太平镇水南村（垦造水田约242.06亩，新增水田面积223.18亩）及罗坝镇上岗村（垦造水田约591亩，新增水田面积539.66亩），2021年水田垦造面积约600亩，新增水田约500亩。</t>
  </si>
  <si>
    <t>2021年水田垦造正在进行项目选址工作。</t>
  </si>
  <si>
    <t>始兴心泉谷温泉旅游度假村</t>
  </si>
  <si>
    <t xml:space="preserve">项目占地面积10000000平方米，建设面积680000平方米；主要建设露天温泉、度假酒店、森林公园、农用改造风光带建设、旧村农房改造及商住项目等 </t>
  </si>
  <si>
    <t>2019-2025</t>
  </si>
  <si>
    <t>始兴县中古坑健康小镇项目</t>
  </si>
  <si>
    <t>项目占地14000亩，建设用地约787亩，发展生态体验、山地运动、养生养老、康体健身、林下经济等业态，建设三养三生产业集群（养生、养心、养老及生态、生活、生产）。</t>
  </si>
  <si>
    <t>已完成征地工作。</t>
  </si>
  <si>
    <t>纪元田园综合体项目</t>
  </si>
  <si>
    <t>项目位于县农科所地块，结合围楼小镇建设规划，拟建设规模约400亩的商务酒店套房、学校等，完善周边配套设施；打造规模约1000亩的休闲观光农业基地作为农旅结合旅游景点。通过学校接收八方学子来提高客流量，结合休闲观光农业基地，打造一个高端研学基地。</t>
  </si>
  <si>
    <t>水榭温泉项目（二期）</t>
  </si>
  <si>
    <t>在水榭温泉一期的基础上进行扩建，新建一座儿童游乐场及公共温泉池，同时加盖民宿，增加游客容纳量。</t>
  </si>
  <si>
    <t>粤港澳大湾区始兴县智慧农旅基地</t>
  </si>
  <si>
    <t>继续扩大澄江镇盛丰千亩有机蔬菜种植基地、柏宏千亩特色水果种植基地、果香园千亩有机猕猴桃种植基地、佰兴千亩有机山茶油种植基地种植面积，新打造一个千亩香檬种植基地，新建1栋占地面积2000平方米的农产品包装车间和冷库。围绕5个千亩基地，加快发展智慧农业，打造集休闲、观光、采摘、民宿为一体的慢生活体验区和特色农旅项目。</t>
  </si>
  <si>
    <t>澄江镇</t>
  </si>
  <si>
    <t>昌松客家民宿度假村</t>
  </si>
  <si>
    <t>占地规模140亩，主要建设客家文化广场、围楼温泉
酒店、康养民宿与度假公寓、户外温泉游乐场以及配套园林景观等。</t>
  </si>
  <si>
    <t>满堂小院民宿建设项目</t>
  </si>
  <si>
    <t>项目位于满堂村黄水河岸边沙坝、临近香菇产业基地，占地面积33333平方米，建筑面积20000平方米，包括民俗15栋，接待中心1栋，餐饮服务中心1栋，还包括游泳池、钓鱼池、农业采摘等农家设施。</t>
  </si>
  <si>
    <t>隘子镇</t>
  </si>
  <si>
    <t>始兴县满堂围文旅示范区改造升级</t>
  </si>
  <si>
    <t>满堂围升级改造、安防工程，围内布展（围楼文化展、农耕文化展、宗祠文化展等）等配套服务基础设施建设；官家老屋、白屋提档建设、河道、栈道景观提升。</t>
  </si>
  <si>
    <t>2019-2024</t>
  </si>
  <si>
    <t>目前已完成白屋提档建设、河道、栈道景观提升，完成了围内布展工作。</t>
  </si>
  <si>
    <t>红色旅游项目</t>
  </si>
  <si>
    <t>包括：1.隘子镇风度村爱国主义教育基地建设；2.沈所镇红色遗址群修缮项目、红色旅游服务区建设、红围（省委机关旧址）红色文化公园改造升级，完善配套服务设施。</t>
  </si>
  <si>
    <t>少数民族文化旅游建设</t>
  </si>
  <si>
    <t>包括：1.深渡水乡瑶族风情建设项目，包含蜜瑶风情园、瑶族风情特色村寨、蜜瑶风情商业街、蜜瑶风雨桥、瑶歌楼秘园、盘王绿美古树公园、蜜瑶文化展览馆、蜜瑶文化广场、蜜瑶文化公园等项目建设。2.深渡水乡黄泥田畲族特色村寨。3.隘子镇瑶族特色旅游村建设项目。4.沈所镇瑶族风情文化旅游村、瑶族特色旅游村建设项目。</t>
  </si>
  <si>
    <t>三、社会民生项目（12项）</t>
  </si>
  <si>
    <t>（一）教育项目（3项）</t>
  </si>
  <si>
    <t>学前教育补短板项目</t>
  </si>
  <si>
    <t>包括隘子镇中心幼儿园建设项目、墨江幼儿园新建项目、九龄幼儿园新建项目、杨公岭公办幼儿园，合计占地面积约45亩，建筑面积约1万5平方米。</t>
  </si>
  <si>
    <t>隘子镇中心幼儿园新建已完成勘察，施工已进场基础施工。墨江幼儿园正办理项目立项；杨公岭幼儿园已完可研报告，待审定；九龄幼儿园正进行项目征地。</t>
  </si>
  <si>
    <t>中小学校新扩建项目</t>
  </si>
  <si>
    <t>包括太平镇中心小学续建；逸夫小学、实验小学扩容；待现中等职业学校搬迁后改建一所九年一贯制学校；风度中学完善建设。</t>
  </si>
  <si>
    <t>始兴县中等职业学校易地新建项目</t>
  </si>
  <si>
    <t>将原始兴县中等职业学校进行易地新建，项目用地总面积约150亩，建筑面积5万平方米。</t>
  </si>
  <si>
    <t>正进行可行性研究报告编制。</t>
  </si>
  <si>
    <t>（二）养老项目（1项）</t>
  </si>
  <si>
    <t>敬老院新建提升项目</t>
  </si>
  <si>
    <t>包括：1.始兴县中心敬老院建设，建筑面积为12000平方米，建设二栋6-8层的综合服务楼；2.顿岗镇综合性敬老院，占地面积约20亩；3.新建太平镇养老院。</t>
  </si>
  <si>
    <t>县民政局</t>
  </si>
  <si>
    <t>（三）医疗卫生项目（3项）</t>
  </si>
  <si>
    <t>始兴县乡镇卫生院规范化建设项目</t>
  </si>
  <si>
    <t>建设马市镇卫生院公共卫生服务大楼；沈所镇卫生院改扩建，病床规模为35张床位；司前镇卫生院改扩建，病床规模为50张床位；深渡水乡卫生院迁建项目，病床规模为30张床位；以及10个基层卫生院升级改扩建、预防接种门诊室、发热诊室标准化建设、分诊点影像室、检验室建设和医院文化、信息化建设、医疗卫生垃圾暂存间、污水处理建设。</t>
  </si>
  <si>
    <t>沈所镇卫生院、司前镇卫生院、深渡水乡卫生院均已完成规划选址、用地预审、可行性研究报告。</t>
  </si>
  <si>
    <t>县卫健局</t>
  </si>
  <si>
    <t>始兴县紧密型县域医共体建设项目</t>
  </si>
  <si>
    <t>包含整合县域医共体内部各单位信息化系统，搭建和完善县域统一的医疗信息共享平台，包括心电中心、影像中心、检验中心、远程会诊中心、消毒供应中心、会计中心、药械物资中心等信息平台，以及医疗机构设施设备的配置。</t>
  </si>
  <si>
    <t>始兴县疾病预防控制机构标准化建设项目</t>
  </si>
  <si>
    <t>包括：1.疾病预防中心综合业务楼，建设一栋六层占地1000㎡，建筑面积6000㎡；2.应急物资储备中心和应急指挥楼，建设一栋四层占地800㎡，建筑面积3200㎡；3.检验楼，改造一栋四层占地583㎡，建筑面积2600㎡；4.公共卫生临床中心和精神卫生中心，一栋九层传染病防治综合楼，占地4900㎡，建筑面积13930㎡；建设一栋八层精神病管治楼；5.公共卫生临床中心门诊部（社区医院），公共卫生临床中心门诊部与社区医院共建拟选址于旧人民医院地块，占地面积10647平米，建筑面积15000平米，病床规模为99张床，建设内容：包括门诊楼、医技楼、住院楼改造项目，后勤生活综合及其他附属辅助用房和设备设施采购安装等；6.信息化配套建设、设备设施及附属设施等。</t>
  </si>
  <si>
    <t>已完成用地预审、选址规划、可行性研究报告。</t>
  </si>
  <si>
    <t>（四）文化体育项目（5项）</t>
  </si>
  <si>
    <t>始兴县市民活动中心（三馆合一）项目</t>
  </si>
  <si>
    <t>项目拟规划用地约20.3亩，建设内容包括：市民活动中心，老干部活动中心（老年大学），工人文化宫，城市停车场，总建筑面积约15000平方米。</t>
  </si>
  <si>
    <t>2018-2022</t>
  </si>
  <si>
    <t>已完成基础工程，计划2021年底完工。</t>
  </si>
  <si>
    <t>石湖公园</t>
  </si>
  <si>
    <t>新建石湖公园规划用地面积约20493平方米，主要建设园林绿化、休闲体育器材、小品等。</t>
  </si>
  <si>
    <t>文体中心项目（二期）</t>
  </si>
  <si>
    <t>田径运动项目包括看台、运动场、室外附属等工程，以及景观绿地9360平方米的建设。</t>
  </si>
  <si>
    <t>始兴县影剧院建设项目</t>
  </si>
  <si>
    <t>项目建筑面积5600平方米，建设影剧院智能化系统、电梯系统，影剧院舞台机械、舞台灯光、电声系统等。</t>
  </si>
  <si>
    <t>已完成初步设计方案。</t>
  </si>
  <si>
    <t>围楼群修缮项目</t>
  </si>
  <si>
    <t>对满堂围、长围、永成保障围等国、省保文物保护单位进行修缮保护，建设安保消防工程、技防、河道、绿化景观提升、围内布展等配套服务基础设施建设。</t>
  </si>
  <si>
    <t>目前正在建设满堂围游客服务中心、改造满堂大桥；长围修缮维护；编制东湖坪永成保障围修缮设计方案。</t>
  </si>
  <si>
    <t>四、乡村振兴（8项）</t>
  </si>
  <si>
    <t>始兴县墟镇提升“139”乡镇整治提升工程</t>
  </si>
  <si>
    <t>对我县马市镇、深渡水乡、顿岗镇、隘子镇、司前镇、沈所镇、罗坝镇、澄江镇等乡镇进行墟镇整治提升工程。</t>
  </si>
  <si>
    <t>1.马市镇、深渡水乡、顿岗镇、隘子镇墟镇提升已基本完成；2.计划2021年完成司前镇、沈所镇、罗坝镇、澄江镇整治提升。</t>
  </si>
  <si>
    <t>顿岗镇镇街整治提升</t>
  </si>
  <si>
    <t>主要包括罗坝河河道及沿岸整治提升，外立面统一二期工程，新建一座体育公园等，进一步完善顿岗镇基础设施建设，优化公共服务体系。</t>
  </si>
  <si>
    <t>始兴县农村安全饮用水保障工程</t>
  </si>
  <si>
    <t>新建花山水厂扩网工程9宗，河角水厂扩网工程1宗，花山水厂管网改造工程3宗，山区集中供水工程193宗，合计受益人口13.22万人。</t>
  </si>
  <si>
    <t>古村落保护修复项目</t>
  </si>
  <si>
    <t>包括：1.韶关市始兴县古村落保护提升工程，完善周前古村落旅游配套设施建设，开展不可移动文物消防、安防工程建设；2.罗坝镇“书香长围”古村落建设项目；3.隘子镇张九龄古村落人居环境整治示范村建设；4.澄江镇“百年碗厂·梦里方洞”铁寨方洞古村保护修复项目；5.深渡水乡坪田古村景区；6.沈南村古圩镇升级改造、石下村古村落保护与开发项目；7.太平镇东湖坪九栋十八厅抢救性保护项目；8.顿岗镇选陂古村落建设项目。</t>
  </si>
  <si>
    <t>始兴县环车八岭乡村风貌示范带项目</t>
  </si>
  <si>
    <t>主要提升沿线乡村风貌，包含10条乡村风貌带建设，具体如下：1.罗坝镇：罗坝镇主街、淋头村至车八岭自然保护区、田心村至上岗村风貌带提升项目。2.太平镇：“总甫—东湖坪”乡村风貌示范带项目。3.澄江镇：澄江镇粤赣驿道•客韵澄江（G535善亨村至潭坑村段）省际村庄风貌带提升项目。4.司前镇：高速出口至月武、高速出口至车八岭乡村风貌示范带。5.司前镇隘子镇：温下村至隘子镇满堂村沿线新农村建设示范带项目。6.深渡水乡：“画里清化”省级新农村示范片项目；7.隘子镇九龄故居三村风貌示范片项目、满堂村客家文化风貌示范村项目；8.沈所镇：红围至八一村风貌示范带建设工程；9.城南周前至沈所花山人居环境整治项目；10.马市镇-顿岗镇-澄江镇现代农业观光风貌示范带项目。</t>
  </si>
  <si>
    <t>始兴县新农村示范村创建项目</t>
  </si>
  <si>
    <t>主要为整村推进美丽乡村示范村建设，基础设施提升、建筑立面改造、道路修复、绿化、景观提升等，包括：1.始兴县省定贫困村创建新农村示范村建设；2.罗坝镇淋头村，司前镇刘屋村，太平镇罗围村，总甫村、东湖坪村、城南镇周前村、沈所镇八一村等美丽乡村建设；3.国道323线“一轴两翼”美丽乡村示范长廊建设等。</t>
  </si>
  <si>
    <t>始兴县全域推进农村人居环境综合整治补短板项目</t>
  </si>
  <si>
    <t>全县82个非省定贫困村实施排水、排污管网、房屋外立面整治、村内道路硬化等补短板项目，实施“四小园”及生态停车场、小广场等提升公共服务水平项目。</t>
  </si>
  <si>
    <t>古驿道保护与建设项目</t>
  </si>
  <si>
    <t>包括：1.隘子镇张九龄古驿道建设项目。
2.南粤古驿道始兴段保护修复项目。</t>
  </si>
  <si>
    <t>五、城区提质（9项）</t>
  </si>
  <si>
    <t>始兴县老旧小区改造</t>
  </si>
  <si>
    <t>共完成27个老旧小区提升改造，共改造房屋约300栋6200户，改造建筑面积约63.7万平方米。</t>
  </si>
  <si>
    <t>计划2021年完成城中老旧片区等9个老旧小区改造提升。</t>
  </si>
  <si>
    <t>金润国际大酒店</t>
  </si>
  <si>
    <t>建筑面积近9万平方米，酒店设置有近400间（套）房间，房内有中央空调及独立的温控系统，按照四星级以上酒店标准建设，提供宽带上网设施、国内（国际）直拨电话、国际卫星电视、VOD点播系统、迷你酒吧、电子保险箱、豪华舒适的浴室用品以及24小时的送餐服务。</t>
  </si>
  <si>
    <t>城东新区开发项目（始兴中学对面地块）</t>
  </si>
  <si>
    <t>建设城东新区，土地面积约538.52亩。</t>
  </si>
  <si>
    <t>正在进行安置地摸底工作。</t>
  </si>
  <si>
    <t>城东明珠</t>
  </si>
  <si>
    <t>项目规划总用地面积21127平方米，规划建设7栋高层，总建筑面积约105000平方米。</t>
  </si>
  <si>
    <t>金城苑（洪华小区）</t>
  </si>
  <si>
    <t>规划用地面积10682平方米，用于房地产开发。</t>
  </si>
  <si>
    <t>江南湾（城南老屠宰场地块）</t>
  </si>
  <si>
    <t>规划建设用地面积4081平方米，建筑2栋21层商住楼。</t>
  </si>
  <si>
    <t>碧桂园天樾湾（下门组地块）</t>
  </si>
  <si>
    <t>规划用地面积20500平方米。</t>
  </si>
  <si>
    <t>碧桂园丹凤府（原粤林车队）</t>
  </si>
  <si>
    <t>规划建设用地面积为68534㎡，拟建筑总面积为197584.84㎡，其中计算容积率面积为169157.5㎡，容积率2.5。计划建设住宅（2-27层）共15栋、门楼1栋及临街商铺，其中住宅户数1309户共计161794.45㎡、商业建筑面积5368.48㎡，人防面积约7800㎡。洋房为精装交付、综合楼及门楼为精装交付、沿街商业为毛坯交付。</t>
  </si>
  <si>
    <t>县城城市更新项目</t>
  </si>
  <si>
    <t>包括现供水桥南侧地块、城南上下林、林业局AB地块、标准厂地块、学区房地块（原看守所地块）、华厦地块、老汽车站地块、金润酒店西侧地块等地块改造项目。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</si>
</sst>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 numFmtId="178" formatCode="0_ "/>
    <numFmt numFmtId="179" formatCode="0.00_ "/>
  </numFmts>
  <fonts count="36">
    <font>
      <sz val="11"/>
      <color theme="1"/>
      <name val="宋体"/>
      <charset val="134"/>
      <scheme val="minor"/>
    </font>
    <font>
      <sz val="9"/>
      <name val="宋体"/>
      <charset val="134"/>
    </font>
    <font>
      <sz val="12"/>
      <name val="方正仿宋简体"/>
      <charset val="134"/>
    </font>
    <font>
      <b/>
      <sz val="11"/>
      <name val="宋体"/>
      <charset val="134"/>
    </font>
    <font>
      <sz val="11"/>
      <color indexed="8"/>
      <name val="宋体"/>
      <charset val="134"/>
    </font>
    <font>
      <sz val="22"/>
      <name val="方正小标宋简体"/>
      <charset val="134"/>
    </font>
    <font>
      <sz val="11"/>
      <name val="宋体"/>
      <charset val="134"/>
    </font>
    <font>
      <sz val="12"/>
      <name val="宋体"/>
      <charset val="134"/>
    </font>
    <font>
      <b/>
      <sz val="11"/>
      <name val="Times New Roman"/>
      <charset val="134"/>
    </font>
    <font>
      <b/>
      <sz val="11"/>
      <color indexed="8"/>
      <name val="宋体"/>
      <charset val="134"/>
    </font>
    <font>
      <sz val="11"/>
      <name val="Times New Roman"/>
      <charset val="134"/>
    </font>
    <font>
      <sz val="9"/>
      <name val="Times New Roman"/>
      <charset val="134"/>
    </font>
    <font>
      <sz val="9"/>
      <color indexed="8"/>
      <name val="Times New Roman"/>
      <charset val="134"/>
    </font>
    <font>
      <sz val="9"/>
      <color indexed="8"/>
      <name val="宋体"/>
      <charset val="134"/>
    </font>
    <font>
      <sz val="11"/>
      <color indexed="8"/>
      <name val="Times New Roman"/>
      <charset val="134"/>
    </font>
    <font>
      <sz val="12"/>
      <name val="Times New Roman"/>
      <charset val="134"/>
    </font>
    <font>
      <sz val="11"/>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4" borderId="14" applyNumberFormat="0" applyAlignment="0" applyProtection="0">
      <alignment vertical="center"/>
    </xf>
    <xf numFmtId="0" fontId="26" fillId="5" borderId="15" applyNumberFormat="0" applyAlignment="0" applyProtection="0">
      <alignment vertical="center"/>
    </xf>
    <xf numFmtId="0" fontId="27" fillId="5" borderId="14" applyNumberFormat="0" applyAlignment="0" applyProtection="0">
      <alignment vertical="center"/>
    </xf>
    <xf numFmtId="0" fontId="28" fillId="6"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7" fillId="0" borderId="0"/>
    <xf numFmtId="0" fontId="1" fillId="0" borderId="0">
      <alignment vertical="center"/>
    </xf>
  </cellStyleXfs>
  <cellXfs count="114">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49" fontId="5" fillId="0" borderId="0" xfId="0" applyNumberFormat="1" applyFont="1" applyFill="1" applyAlignment="1">
      <alignment horizontal="center" vertical="center" wrapText="1"/>
    </xf>
    <xf numFmtId="49" fontId="5" fillId="0" borderId="0" xfId="0" applyNumberFormat="1" applyFont="1" applyFill="1" applyAlignment="1">
      <alignment horizontal="left" vertical="center" wrapText="1"/>
    </xf>
    <xf numFmtId="49" fontId="6" fillId="0" borderId="0" xfId="0" applyNumberFormat="1" applyFont="1" applyFill="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7" fillId="0" borderId="0" xfId="0" applyNumberFormat="1" applyFont="1" applyFill="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8"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49" fontId="8" fillId="2" borderId="2" xfId="0" applyNumberFormat="1" applyFont="1" applyFill="1" applyBorder="1" applyAlignment="1">
      <alignment horizontal="left" vertical="center" wrapText="1"/>
    </xf>
    <xf numFmtId="0" fontId="8" fillId="2"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6" fillId="2" borderId="2" xfId="0" applyNumberFormat="1" applyFont="1" applyFill="1" applyBorder="1" applyAlignment="1">
      <alignment horizontal="left" vertical="center" wrapText="1"/>
    </xf>
    <xf numFmtId="176" fontId="6" fillId="2" borderId="2" xfId="0" applyNumberFormat="1" applyFont="1" applyFill="1" applyBorder="1" applyAlignment="1">
      <alignment horizontal="center" vertical="center" wrapText="1"/>
    </xf>
    <xf numFmtId="0" fontId="6" fillId="2" borderId="2" xfId="50" applyFont="1" applyFill="1" applyBorder="1" applyAlignment="1">
      <alignment horizontal="left" vertical="center" wrapText="1"/>
    </xf>
    <xf numFmtId="0" fontId="6" fillId="2" borderId="2" xfId="50" applyFont="1" applyFill="1" applyBorder="1" applyAlignment="1">
      <alignment horizontal="center" vertical="center" wrapText="1" indent="1"/>
    </xf>
    <xf numFmtId="0" fontId="6" fillId="2" borderId="2" xfId="5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left" vertical="center" wrapText="1"/>
    </xf>
    <xf numFmtId="0" fontId="3" fillId="2" borderId="2" xfId="50" applyFont="1" applyFill="1" applyBorder="1" applyAlignment="1">
      <alignment horizontal="center" vertical="center" wrapText="1"/>
    </xf>
    <xf numFmtId="0" fontId="6" fillId="2" borderId="2" xfId="50" applyNumberFormat="1" applyFont="1" applyFill="1" applyBorder="1" applyAlignment="1">
      <alignment horizontal="center" vertical="center" wrapText="1"/>
    </xf>
    <xf numFmtId="49" fontId="6" fillId="2" borderId="2" xfId="5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49"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4" fillId="2" borderId="2" xfId="0" applyFont="1" applyFill="1" applyBorder="1" applyAlignment="1">
      <alignment horizontal="center" vertical="center" wrapText="1"/>
    </xf>
    <xf numFmtId="0" fontId="6" fillId="2" borderId="2" xfId="50" applyFont="1" applyFill="1" applyBorder="1" applyAlignment="1">
      <alignment vertical="center" wrapText="1"/>
    </xf>
    <xf numFmtId="178" fontId="9"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9" fillId="2" borderId="2" xfId="0" applyFont="1" applyFill="1" applyBorder="1" applyAlignment="1">
      <alignment horizontal="left" vertical="center"/>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xf>
    <xf numFmtId="176" fontId="8" fillId="2" borderId="3"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2" borderId="8" xfId="0" applyNumberFormat="1" applyFont="1" applyFill="1" applyBorder="1" applyAlignment="1">
      <alignment horizontal="center" vertical="center" wrapText="1"/>
    </xf>
    <xf numFmtId="0" fontId="8" fillId="2" borderId="9"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176" fontId="10"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6" fillId="2" borderId="0" xfId="0" applyFont="1" applyFill="1" applyAlignment="1">
      <alignment horizontal="center" vertical="center" wrapText="1"/>
    </xf>
    <xf numFmtId="0" fontId="3" fillId="2" borderId="2" xfId="0" applyNumberFormat="1" applyFont="1" applyFill="1" applyBorder="1" applyAlignment="1">
      <alignment horizontal="center" vertical="center" wrapText="1"/>
    </xf>
    <xf numFmtId="0" fontId="0" fillId="2" borderId="2" xfId="0" applyFill="1" applyBorder="1" applyAlignment="1">
      <alignment horizontal="center" vertical="center"/>
    </xf>
    <xf numFmtId="0" fontId="4" fillId="2" borderId="2" xfId="0" applyFont="1" applyFill="1" applyBorder="1" applyAlignment="1">
      <alignment horizontal="center" vertical="center"/>
    </xf>
    <xf numFmtId="0" fontId="11" fillId="0" borderId="0" xfId="0" applyFont="1" applyFill="1" applyBorder="1" applyAlignment="1">
      <alignment vertical="center" wrapText="1"/>
    </xf>
    <xf numFmtId="49" fontId="7" fillId="0" borderId="0" xfId="0" applyNumberFormat="1" applyFont="1" applyFill="1" applyAlignment="1">
      <alignment vertical="center" wrapText="1"/>
    </xf>
    <xf numFmtId="0" fontId="8"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8" fillId="2" borderId="2" xfId="0" applyFont="1" applyFill="1" applyBorder="1" applyAlignment="1">
      <alignment vertical="center" wrapText="1"/>
    </xf>
    <xf numFmtId="0" fontId="4" fillId="2" borderId="2" xfId="0" applyFont="1" applyFill="1" applyBorder="1" applyAlignment="1">
      <alignment vertical="center" wrapText="1"/>
    </xf>
    <xf numFmtId="0" fontId="12" fillId="2" borderId="2" xfId="0" applyFont="1" applyFill="1" applyBorder="1">
      <alignment vertical="center"/>
    </xf>
    <xf numFmtId="0" fontId="12" fillId="2" borderId="2" xfId="0" applyFont="1" applyFill="1" applyBorder="1" applyAlignment="1">
      <alignment vertical="center" wrapText="1"/>
    </xf>
    <xf numFmtId="179" fontId="13" fillId="2" borderId="2" xfId="0" applyNumberFormat="1" applyFont="1" applyFill="1" applyBorder="1">
      <alignment vertical="center"/>
    </xf>
    <xf numFmtId="0" fontId="14" fillId="2" borderId="2" xfId="0" applyFont="1" applyFill="1" applyBorder="1" applyAlignment="1">
      <alignment horizontal="center" vertical="center" wrapText="1"/>
    </xf>
    <xf numFmtId="0" fontId="0" fillId="2" borderId="2" xfId="0" applyFill="1" applyBorder="1" applyAlignment="1">
      <alignment vertical="center" wrapText="1"/>
    </xf>
    <xf numFmtId="0" fontId="0" fillId="2" borderId="2" xfId="0" applyFill="1" applyBorder="1">
      <alignment vertical="center"/>
    </xf>
    <xf numFmtId="0" fontId="15" fillId="0" borderId="0" xfId="0" applyFont="1" applyFill="1" applyBorder="1" applyAlignment="1">
      <alignmen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3" xfId="0" applyFill="1" applyBorder="1" applyAlignment="1">
      <alignment horizontal="left"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176" fontId="6" fillId="2" borderId="2" xfId="0" applyNumberFormat="1" applyFont="1" applyFill="1" applyBorder="1" applyAlignment="1">
      <alignment horizontal="left" vertical="center" wrapText="1"/>
    </xf>
    <xf numFmtId="0" fontId="0" fillId="2" borderId="0" xfId="0" applyFill="1" applyBorder="1" applyAlignment="1">
      <alignment vertical="center" wrapText="1"/>
    </xf>
    <xf numFmtId="0" fontId="7" fillId="2" borderId="2" xfId="0" applyFont="1" applyFill="1" applyBorder="1" applyAlignment="1">
      <alignment horizontal="center" vertical="center" wrapText="1"/>
    </xf>
    <xf numFmtId="178" fontId="6" fillId="2" borderId="2" xfId="50" applyNumberFormat="1" applyFont="1" applyFill="1" applyBorder="1" applyAlignment="1">
      <alignment horizontal="center" vertical="center" wrapText="1"/>
    </xf>
    <xf numFmtId="178" fontId="3" fillId="2" borderId="2" xfId="5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49" fontId="0" fillId="2" borderId="2" xfId="0" applyNumberFormat="1" applyFont="1" applyFill="1" applyBorder="1" applyAlignment="1">
      <alignment horizontal="center" vertical="center"/>
    </xf>
    <xf numFmtId="0" fontId="0" fillId="2" borderId="2" xfId="0" applyNumberFormat="1" applyFill="1" applyBorder="1" applyAlignment="1">
      <alignment horizontal="center" vertical="center"/>
    </xf>
    <xf numFmtId="49" fontId="0" fillId="2" borderId="2" xfId="0" applyNumberFormat="1" applyFill="1" applyBorder="1" applyAlignment="1">
      <alignment horizontal="center" vertical="center"/>
    </xf>
    <xf numFmtId="0" fontId="0" fillId="2" borderId="2" xfId="0" applyNumberFormat="1" applyFont="1" applyFill="1" applyBorder="1" applyAlignment="1">
      <alignment horizontal="center" vertical="center"/>
    </xf>
    <xf numFmtId="0" fontId="0" fillId="2" borderId="2" xfId="0" applyNumberFormat="1" applyFill="1" applyBorder="1" applyAlignment="1">
      <alignment horizontal="center" vertical="center" wrapText="1"/>
    </xf>
    <xf numFmtId="0" fontId="6" fillId="2" borderId="2"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0" fontId="0" fillId="2" borderId="2" xfId="0" applyFont="1" applyFill="1" applyBorder="1" applyAlignment="1">
      <alignment vertical="center" wrapText="1"/>
    </xf>
    <xf numFmtId="49" fontId="0" fillId="2" borderId="2" xfId="0" applyNumberFormat="1" applyFill="1" applyBorder="1" applyAlignment="1">
      <alignment horizontal="center" vertical="center" wrapText="1"/>
    </xf>
    <xf numFmtId="0" fontId="16" fillId="2" borderId="2" xfId="0" applyFont="1" applyFill="1" applyBorder="1">
      <alignment vertical="center"/>
    </xf>
    <xf numFmtId="0" fontId="0" fillId="0" borderId="0" xfId="0" applyFon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4" fillId="0" borderId="0" xfId="0" applyFont="1" applyBorder="1" applyAlignment="1">
      <alignment horizontal="center" vertical="center" wrapText="1"/>
    </xf>
    <xf numFmtId="179" fontId="0" fillId="2" borderId="2" xfId="0" applyNumberForma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e鯪9Y_x005f_x000B_" xfId="49"/>
    <cellStyle name="常规_Sheet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138"/>
  <sheetViews>
    <sheetView tabSelected="1" zoomScale="80" zoomScaleNormal="80" workbookViewId="0">
      <pane ySplit="6" topLeftCell="A111" activePane="bottomLeft" state="frozen"/>
      <selection/>
      <selection pane="bottomLeft" activeCell="A2" sqref="A2:T2"/>
    </sheetView>
  </sheetViews>
  <sheetFormatPr defaultColWidth="9" defaultRowHeight="13.5"/>
  <cols>
    <col min="1" max="1" width="4.5" style="6" customWidth="1"/>
    <col min="2" max="2" width="13.375" style="7" customWidth="1"/>
    <col min="3" max="3" width="6.375" style="6" customWidth="1"/>
    <col min="4" max="4" width="24.25" style="7" customWidth="1"/>
    <col min="5" max="5" width="8.125" style="8" customWidth="1"/>
    <col min="6" max="6" width="10.375" style="6" customWidth="1"/>
    <col min="7" max="7" width="10.5" style="6" customWidth="1"/>
    <col min="8" max="8" width="9.625" style="6" customWidth="1"/>
    <col min="9" max="9" width="10.375" style="6" customWidth="1"/>
    <col min="10" max="10" width="10.125" style="6" customWidth="1"/>
    <col min="11" max="11" width="10.5" style="6" customWidth="1"/>
    <col min="12" max="13" width="9" style="6"/>
    <col min="14" max="14" width="10.5" style="6" customWidth="1"/>
    <col min="15" max="15" width="9" style="6"/>
    <col min="16" max="16" width="12.125" style="6" customWidth="1"/>
    <col min="17" max="17" width="9" style="6"/>
    <col min="18" max="18" width="9" style="9"/>
    <col min="19" max="19" width="9" style="10"/>
    <col min="20" max="20" width="10.375" customWidth="1"/>
  </cols>
  <sheetData>
    <row r="1" ht="36.95" customHeight="1" spans="1:2">
      <c r="A1" s="11" t="s">
        <v>0</v>
      </c>
      <c r="B1" s="11"/>
    </row>
    <row r="2" s="1" customFormat="1" ht="44.1" customHeight="1" spans="1:251">
      <c r="A2" s="12" t="s">
        <v>1</v>
      </c>
      <c r="B2" s="13"/>
      <c r="C2" s="12"/>
      <c r="D2" s="13"/>
      <c r="E2" s="14"/>
      <c r="F2" s="12"/>
      <c r="G2" s="12"/>
      <c r="H2" s="12"/>
      <c r="I2" s="12"/>
      <c r="J2" s="12"/>
      <c r="K2" s="12"/>
      <c r="L2" s="12"/>
      <c r="M2" s="12"/>
      <c r="N2" s="12"/>
      <c r="O2" s="12"/>
      <c r="P2" s="12"/>
      <c r="Q2" s="12"/>
      <c r="R2" s="12"/>
      <c r="S2" s="12"/>
      <c r="T2" s="12"/>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c r="CU2" s="70"/>
      <c r="CV2" s="70"/>
      <c r="CW2" s="70"/>
      <c r="CX2" s="70"/>
      <c r="CY2" s="70"/>
      <c r="CZ2" s="70"/>
      <c r="DA2" s="70"/>
      <c r="DB2" s="70"/>
      <c r="DC2" s="70"/>
      <c r="DD2" s="70"/>
      <c r="DE2" s="70"/>
      <c r="DF2" s="70"/>
      <c r="DG2" s="70"/>
      <c r="DH2" s="70"/>
      <c r="DI2" s="70"/>
      <c r="DJ2" s="70"/>
      <c r="DK2" s="70"/>
      <c r="DL2" s="70"/>
      <c r="DM2" s="70"/>
      <c r="DN2" s="70"/>
      <c r="DO2" s="70"/>
      <c r="DP2" s="70"/>
      <c r="DQ2" s="70"/>
      <c r="DR2" s="70"/>
      <c r="DS2" s="70"/>
      <c r="DT2" s="70"/>
      <c r="DU2" s="70"/>
      <c r="DV2" s="70"/>
      <c r="DW2" s="70"/>
      <c r="DX2" s="70"/>
      <c r="DY2" s="70"/>
      <c r="DZ2" s="70"/>
      <c r="EA2" s="70"/>
      <c r="EB2" s="70"/>
      <c r="EC2" s="70"/>
      <c r="ED2" s="70"/>
      <c r="EE2" s="70"/>
      <c r="EF2" s="70"/>
      <c r="EG2" s="70"/>
      <c r="EH2" s="70"/>
      <c r="EI2" s="70"/>
      <c r="EJ2" s="70"/>
      <c r="EK2" s="70"/>
      <c r="EL2" s="70"/>
      <c r="EM2" s="70"/>
      <c r="EN2" s="70"/>
      <c r="EO2" s="70"/>
      <c r="EP2" s="70"/>
      <c r="EQ2" s="70"/>
      <c r="ER2" s="70"/>
      <c r="ES2" s="70"/>
      <c r="ET2" s="70"/>
      <c r="EU2" s="70"/>
      <c r="EV2" s="70"/>
      <c r="EW2" s="70"/>
      <c r="EX2" s="70"/>
      <c r="EY2" s="70"/>
      <c r="EZ2" s="70"/>
      <c r="FA2" s="70"/>
      <c r="FB2" s="70"/>
      <c r="FC2" s="70"/>
      <c r="FD2" s="70"/>
      <c r="FE2" s="70"/>
      <c r="FF2" s="70"/>
      <c r="FG2" s="70"/>
      <c r="FH2" s="70"/>
      <c r="FI2" s="70"/>
      <c r="FJ2" s="70"/>
      <c r="FK2" s="70"/>
      <c r="FL2" s="70"/>
      <c r="FM2" s="70"/>
      <c r="FN2" s="70"/>
      <c r="FO2" s="70"/>
      <c r="FP2" s="70"/>
      <c r="FQ2" s="70"/>
      <c r="FR2" s="70"/>
      <c r="FS2" s="70"/>
      <c r="FT2" s="70"/>
      <c r="FU2" s="70"/>
      <c r="FV2" s="70"/>
      <c r="FW2" s="70"/>
      <c r="FX2" s="70"/>
      <c r="FY2" s="70"/>
      <c r="FZ2" s="70"/>
      <c r="GA2" s="70"/>
      <c r="GB2" s="70"/>
      <c r="GC2" s="70"/>
      <c r="GD2" s="70"/>
      <c r="GE2" s="70"/>
      <c r="GF2" s="70"/>
      <c r="GG2" s="70"/>
      <c r="GH2" s="70"/>
      <c r="GI2" s="70"/>
      <c r="GJ2" s="70"/>
      <c r="GK2" s="70"/>
      <c r="GL2" s="70"/>
      <c r="GM2" s="70"/>
      <c r="GN2" s="70"/>
      <c r="GO2" s="70"/>
      <c r="GP2" s="70"/>
      <c r="GQ2" s="70"/>
      <c r="GR2" s="70"/>
      <c r="GS2" s="70"/>
      <c r="GT2" s="70"/>
      <c r="GU2" s="70"/>
      <c r="GV2" s="70"/>
      <c r="GW2" s="70"/>
      <c r="GX2" s="70"/>
      <c r="GY2" s="70"/>
      <c r="GZ2" s="70"/>
      <c r="HA2" s="70"/>
      <c r="HB2" s="70"/>
      <c r="HC2" s="70"/>
      <c r="HD2" s="70"/>
      <c r="HE2" s="70"/>
      <c r="HF2" s="70"/>
      <c r="HG2" s="70"/>
      <c r="HH2" s="70"/>
      <c r="HI2" s="70"/>
      <c r="HJ2" s="70"/>
      <c r="HK2" s="70"/>
      <c r="HL2" s="70"/>
      <c r="HM2" s="70"/>
      <c r="HN2" s="70"/>
      <c r="HO2" s="70"/>
      <c r="HP2" s="70"/>
      <c r="HQ2" s="70"/>
      <c r="HR2" s="70"/>
      <c r="HS2" s="70"/>
      <c r="HT2" s="70"/>
      <c r="HU2" s="70"/>
      <c r="HV2" s="70"/>
      <c r="HW2" s="70"/>
      <c r="HX2" s="70"/>
      <c r="HY2" s="70"/>
      <c r="HZ2" s="70"/>
      <c r="IA2" s="70"/>
      <c r="IB2" s="70"/>
      <c r="IC2" s="70"/>
      <c r="ID2" s="70"/>
      <c r="IE2" s="70"/>
      <c r="IF2" s="70"/>
      <c r="IG2" s="70"/>
      <c r="IH2" s="70"/>
      <c r="II2" s="70"/>
      <c r="IJ2" s="70"/>
      <c r="IK2" s="70"/>
      <c r="IL2" s="70"/>
      <c r="IM2" s="70"/>
      <c r="IN2" s="70"/>
      <c r="IO2" s="70"/>
      <c r="IP2" s="70"/>
      <c r="IQ2" s="70"/>
    </row>
    <row r="3" s="2" customFormat="1" ht="25.9" customHeight="1" spans="1:251">
      <c r="A3" s="15"/>
      <c r="B3" s="16"/>
      <c r="C3" s="15"/>
      <c r="D3" s="16"/>
      <c r="E3" s="14"/>
      <c r="F3" s="17"/>
      <c r="G3" s="17"/>
      <c r="H3" s="17"/>
      <c r="I3" s="17"/>
      <c r="J3" s="17"/>
      <c r="K3" s="17"/>
      <c r="L3" s="17"/>
      <c r="M3" s="17"/>
      <c r="N3" s="17"/>
      <c r="O3" s="17"/>
      <c r="P3" s="17"/>
      <c r="Q3" s="14" t="s">
        <v>2</v>
      </c>
      <c r="R3" s="14"/>
      <c r="S3" s="14"/>
      <c r="T3" s="14"/>
      <c r="U3" s="71"/>
      <c r="V3" s="71"/>
      <c r="W3" s="71"/>
      <c r="X3" s="71"/>
      <c r="Y3" s="71"/>
      <c r="Z3" s="71"/>
      <c r="AA3" s="71"/>
      <c r="AB3" s="71"/>
      <c r="AC3" s="71"/>
      <c r="AD3" s="71"/>
      <c r="AE3" s="71"/>
      <c r="AF3" s="71"/>
      <c r="AG3" s="71"/>
      <c r="AH3" s="71"/>
      <c r="AI3" s="71"/>
      <c r="AJ3" s="71"/>
      <c r="AK3" s="71"/>
      <c r="AL3" s="71"/>
      <c r="AM3" s="71"/>
      <c r="AN3" s="71"/>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row>
    <row r="4" s="3" customFormat="1" ht="21" customHeight="1" spans="1:251">
      <c r="A4" s="18" t="s">
        <v>3</v>
      </c>
      <c r="B4" s="19" t="s">
        <v>4</v>
      </c>
      <c r="C4" s="19" t="s">
        <v>5</v>
      </c>
      <c r="D4" s="19" t="s">
        <v>6</v>
      </c>
      <c r="E4" s="20" t="s">
        <v>7</v>
      </c>
      <c r="F4" s="20" t="s">
        <v>8</v>
      </c>
      <c r="G4" s="21"/>
      <c r="H4" s="21"/>
      <c r="I4" s="21"/>
      <c r="J4" s="21"/>
      <c r="K4" s="21"/>
      <c r="L4" s="21"/>
      <c r="M4" s="57" t="s">
        <v>9</v>
      </c>
      <c r="N4" s="58" t="s">
        <v>10</v>
      </c>
      <c r="O4" s="59"/>
      <c r="P4" s="60" t="s">
        <v>11</v>
      </c>
      <c r="Q4" s="23"/>
      <c r="R4" s="19" t="s">
        <v>12</v>
      </c>
      <c r="S4" s="19" t="s">
        <v>13</v>
      </c>
      <c r="T4" s="19" t="s">
        <v>14</v>
      </c>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row>
    <row r="5" s="3" customFormat="1" ht="21" customHeight="1" spans="1:251">
      <c r="A5" s="22"/>
      <c r="B5" s="23"/>
      <c r="C5" s="23"/>
      <c r="D5" s="23"/>
      <c r="E5" s="20"/>
      <c r="F5" s="20" t="s">
        <v>15</v>
      </c>
      <c r="G5" s="20" t="s">
        <v>16</v>
      </c>
      <c r="H5" s="21"/>
      <c r="I5" s="21"/>
      <c r="J5" s="21"/>
      <c r="K5" s="21"/>
      <c r="L5" s="21"/>
      <c r="M5" s="57"/>
      <c r="N5" s="61"/>
      <c r="O5" s="62"/>
      <c r="P5" s="60" t="s">
        <v>17</v>
      </c>
      <c r="Q5" s="23" t="s">
        <v>18</v>
      </c>
      <c r="R5" s="23"/>
      <c r="S5" s="19"/>
      <c r="T5" s="23"/>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c r="DA5" s="72"/>
      <c r="DB5" s="72"/>
      <c r="DC5" s="72"/>
      <c r="DD5" s="72"/>
      <c r="DE5" s="72"/>
      <c r="DF5" s="72"/>
      <c r="DG5" s="72"/>
      <c r="DH5" s="72"/>
      <c r="DI5" s="72"/>
      <c r="DJ5" s="72"/>
      <c r="DK5" s="72"/>
      <c r="DL5" s="72"/>
      <c r="DM5" s="72"/>
      <c r="DN5" s="72"/>
      <c r="DO5" s="72"/>
      <c r="DP5" s="72"/>
      <c r="DQ5" s="72"/>
      <c r="DR5" s="72"/>
      <c r="DS5" s="72"/>
      <c r="DT5" s="72"/>
      <c r="DU5" s="72"/>
      <c r="DV5" s="72"/>
      <c r="DW5" s="72"/>
      <c r="DX5" s="72"/>
      <c r="DY5" s="72"/>
      <c r="DZ5" s="72"/>
      <c r="EA5" s="72"/>
      <c r="EB5" s="72"/>
      <c r="EC5" s="72"/>
      <c r="ED5" s="72"/>
      <c r="EE5" s="72"/>
      <c r="EF5" s="72"/>
      <c r="EG5" s="72"/>
      <c r="EH5" s="72"/>
      <c r="EI5" s="72"/>
      <c r="EJ5" s="72"/>
      <c r="EK5" s="72"/>
      <c r="EL5" s="72"/>
      <c r="EM5" s="72"/>
      <c r="EN5" s="72"/>
      <c r="EO5" s="72"/>
      <c r="EP5" s="72"/>
      <c r="EQ5" s="72"/>
      <c r="ER5" s="72"/>
      <c r="ES5" s="72"/>
      <c r="ET5" s="72"/>
      <c r="EU5" s="72"/>
      <c r="EV5" s="72"/>
      <c r="EW5" s="72"/>
      <c r="EX5" s="72"/>
      <c r="EY5" s="72"/>
      <c r="EZ5" s="72"/>
      <c r="FA5" s="72"/>
      <c r="FB5" s="72"/>
      <c r="FC5" s="72"/>
      <c r="FD5" s="72"/>
      <c r="FE5" s="72"/>
      <c r="FF5" s="72"/>
      <c r="FG5" s="72"/>
      <c r="FH5" s="72"/>
      <c r="FI5" s="72"/>
      <c r="FJ5" s="72"/>
      <c r="FK5" s="72"/>
      <c r="FL5" s="72"/>
      <c r="FM5" s="72"/>
      <c r="FN5" s="72"/>
      <c r="FO5" s="72"/>
      <c r="FP5" s="72"/>
      <c r="FQ5" s="72"/>
      <c r="FR5" s="72"/>
      <c r="FS5" s="72"/>
      <c r="FT5" s="72"/>
      <c r="FU5" s="72"/>
      <c r="FV5" s="72"/>
      <c r="FW5" s="72"/>
      <c r="FX5" s="72"/>
      <c r="FY5" s="72"/>
      <c r="FZ5" s="72"/>
      <c r="GA5" s="72"/>
      <c r="GB5" s="72"/>
      <c r="GC5" s="72"/>
      <c r="GD5" s="72"/>
      <c r="GE5" s="72"/>
      <c r="GF5" s="72"/>
      <c r="GG5" s="72"/>
      <c r="GH5" s="72"/>
      <c r="GI5" s="72"/>
      <c r="GJ5" s="72"/>
      <c r="GK5" s="72"/>
      <c r="GL5" s="72"/>
      <c r="GM5" s="72"/>
      <c r="GN5" s="72"/>
      <c r="GO5" s="72"/>
      <c r="GP5" s="72"/>
      <c r="GQ5" s="72"/>
      <c r="GR5" s="72"/>
      <c r="GS5" s="72"/>
      <c r="GT5" s="72"/>
      <c r="GU5" s="72"/>
      <c r="GV5" s="72"/>
      <c r="GW5" s="72"/>
      <c r="GX5" s="72"/>
      <c r="GY5" s="72"/>
      <c r="GZ5" s="72"/>
      <c r="HA5" s="72"/>
      <c r="HB5" s="72"/>
      <c r="HC5" s="72"/>
      <c r="HD5" s="72"/>
      <c r="HE5" s="72"/>
      <c r="HF5" s="72"/>
      <c r="HG5" s="72"/>
      <c r="HH5" s="72"/>
      <c r="HI5" s="72"/>
      <c r="HJ5" s="72"/>
      <c r="HK5" s="72"/>
      <c r="HL5" s="72"/>
      <c r="HM5" s="72"/>
      <c r="HN5" s="72"/>
      <c r="HO5" s="72"/>
      <c r="HP5" s="72"/>
      <c r="HQ5" s="72"/>
      <c r="HR5" s="72"/>
      <c r="HS5" s="72"/>
      <c r="HT5" s="72"/>
      <c r="HU5" s="72"/>
      <c r="HV5" s="72"/>
      <c r="HW5" s="72"/>
      <c r="HX5" s="72"/>
      <c r="HY5" s="72"/>
      <c r="HZ5" s="72"/>
      <c r="IA5" s="72"/>
      <c r="IB5" s="72"/>
      <c r="IC5" s="72"/>
      <c r="ID5" s="72"/>
      <c r="IE5" s="72"/>
      <c r="IF5" s="72"/>
      <c r="IG5" s="72"/>
      <c r="IH5" s="72"/>
      <c r="II5" s="72"/>
      <c r="IJ5" s="72"/>
      <c r="IK5" s="72"/>
      <c r="IL5" s="72"/>
      <c r="IM5" s="72"/>
      <c r="IN5" s="72"/>
      <c r="IO5" s="72"/>
      <c r="IP5" s="72"/>
      <c r="IQ5" s="72"/>
    </row>
    <row r="6" s="3" customFormat="1" ht="64.15" customHeight="1" spans="1:251">
      <c r="A6" s="22"/>
      <c r="B6" s="23"/>
      <c r="C6" s="23"/>
      <c r="D6" s="23"/>
      <c r="E6" s="20"/>
      <c r="F6" s="21"/>
      <c r="G6" s="20" t="s">
        <v>19</v>
      </c>
      <c r="H6" s="20" t="s">
        <v>20</v>
      </c>
      <c r="I6" s="20" t="s">
        <v>21</v>
      </c>
      <c r="J6" s="20" t="s">
        <v>22</v>
      </c>
      <c r="K6" s="20" t="s">
        <v>23</v>
      </c>
      <c r="L6" s="20" t="s">
        <v>24</v>
      </c>
      <c r="M6" s="21"/>
      <c r="N6" s="63"/>
      <c r="O6" s="19" t="s">
        <v>25</v>
      </c>
      <c r="P6" s="23"/>
      <c r="Q6" s="23"/>
      <c r="R6" s="23"/>
      <c r="S6" s="19"/>
      <c r="T6" s="23"/>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row>
    <row r="7" s="4" customFormat="1" ht="32.1" customHeight="1" spans="1:251">
      <c r="A7" s="18" t="s">
        <v>26</v>
      </c>
      <c r="B7" s="24"/>
      <c r="C7" s="22"/>
      <c r="D7" s="25"/>
      <c r="E7" s="20"/>
      <c r="F7" s="20">
        <f>F8+F64+F100+F117+F126</f>
        <v>6965028</v>
      </c>
      <c r="G7" s="20">
        <f t="shared" ref="G7:Q7" si="0">G8+G64+G100+G117+G126</f>
        <v>66195</v>
      </c>
      <c r="H7" s="20">
        <f t="shared" si="0"/>
        <v>1797615</v>
      </c>
      <c r="I7" s="20">
        <f t="shared" si="0"/>
        <v>623416.96</v>
      </c>
      <c r="J7" s="20">
        <f t="shared" si="0"/>
        <v>1679952</v>
      </c>
      <c r="K7" s="20">
        <f t="shared" si="0"/>
        <v>194153</v>
      </c>
      <c r="L7" s="20">
        <f t="shared" si="0"/>
        <v>470000</v>
      </c>
      <c r="M7" s="20">
        <f t="shared" si="0"/>
        <v>474020</v>
      </c>
      <c r="N7" s="20">
        <f t="shared" si="0"/>
        <v>4761152</v>
      </c>
      <c r="O7" s="20">
        <f t="shared" si="0"/>
        <v>635275</v>
      </c>
      <c r="P7" s="20">
        <f t="shared" si="0"/>
        <v>45022.28</v>
      </c>
      <c r="Q7" s="20">
        <f t="shared" si="0"/>
        <v>20069.32</v>
      </c>
      <c r="R7" s="23"/>
      <c r="S7" s="49"/>
      <c r="T7" s="2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c r="EL7" s="73"/>
      <c r="EM7" s="73"/>
      <c r="EN7" s="73"/>
      <c r="EO7" s="73"/>
      <c r="EP7" s="73"/>
      <c r="EQ7" s="73"/>
      <c r="ER7" s="73"/>
      <c r="ES7" s="73"/>
      <c r="ET7" s="73"/>
      <c r="EU7" s="73"/>
      <c r="EV7" s="73"/>
      <c r="EW7" s="73"/>
      <c r="EX7" s="73"/>
      <c r="EY7" s="73"/>
      <c r="EZ7" s="73"/>
      <c r="FA7" s="73"/>
      <c r="FB7" s="73"/>
      <c r="FC7" s="73"/>
      <c r="FD7" s="73"/>
      <c r="FE7" s="73"/>
      <c r="FF7" s="73"/>
      <c r="FG7" s="73"/>
      <c r="FH7" s="73"/>
      <c r="FI7" s="73"/>
      <c r="FJ7" s="73"/>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73"/>
      <c r="GZ7" s="73"/>
      <c r="HA7" s="73"/>
      <c r="HB7" s="73"/>
      <c r="HC7" s="73"/>
      <c r="HD7" s="73"/>
      <c r="HE7" s="73"/>
      <c r="HF7" s="73"/>
      <c r="HG7" s="73"/>
      <c r="HH7" s="73"/>
      <c r="HI7" s="73"/>
      <c r="HJ7" s="73"/>
      <c r="HK7" s="73"/>
      <c r="HL7" s="73"/>
      <c r="HM7" s="73"/>
      <c r="HN7" s="73"/>
      <c r="HO7" s="73"/>
      <c r="HP7" s="73"/>
      <c r="HQ7" s="73"/>
      <c r="HR7" s="73"/>
      <c r="HS7" s="73"/>
      <c r="HT7" s="73"/>
      <c r="HU7" s="73"/>
      <c r="HV7" s="73"/>
      <c r="HW7" s="73"/>
      <c r="HX7" s="73"/>
      <c r="HY7" s="73"/>
      <c r="HZ7" s="73"/>
      <c r="IA7" s="73"/>
      <c r="IB7" s="73"/>
      <c r="IC7" s="73"/>
      <c r="ID7" s="73"/>
      <c r="IE7" s="73"/>
      <c r="IF7" s="73"/>
      <c r="IG7" s="73"/>
      <c r="IH7" s="73"/>
      <c r="II7" s="73"/>
      <c r="IJ7" s="73"/>
      <c r="IK7" s="73"/>
      <c r="IL7" s="73"/>
      <c r="IM7" s="73"/>
      <c r="IN7" s="73"/>
      <c r="IO7" s="73"/>
      <c r="IP7" s="73"/>
      <c r="IQ7" s="73"/>
    </row>
    <row r="8" s="4" customFormat="1" ht="41.1" customHeight="1" spans="1:251">
      <c r="A8" s="26" t="s">
        <v>27</v>
      </c>
      <c r="B8" s="26"/>
      <c r="C8" s="26"/>
      <c r="D8" s="25"/>
      <c r="E8" s="20"/>
      <c r="F8" s="20">
        <f t="shared" ref="F8:Q8" si="1">F9+F29+F33+F46+F50+F57+F61</f>
        <v>4168164</v>
      </c>
      <c r="G8" s="20">
        <f t="shared" si="1"/>
        <v>58095</v>
      </c>
      <c r="H8" s="20">
        <f t="shared" si="1"/>
        <v>1742298</v>
      </c>
      <c r="I8" s="20">
        <f t="shared" si="1"/>
        <v>340596.96</v>
      </c>
      <c r="J8" s="20">
        <f t="shared" si="1"/>
        <v>45005</v>
      </c>
      <c r="K8" s="20">
        <f t="shared" si="1"/>
        <v>194153</v>
      </c>
      <c r="L8" s="20">
        <f t="shared" si="1"/>
        <v>152000</v>
      </c>
      <c r="M8" s="20">
        <f t="shared" si="1"/>
        <v>75734</v>
      </c>
      <c r="N8" s="20">
        <f t="shared" si="1"/>
        <v>2362574</v>
      </c>
      <c r="O8" s="20">
        <f t="shared" si="1"/>
        <v>138352</v>
      </c>
      <c r="P8" s="20">
        <f t="shared" si="1"/>
        <v>9069.58</v>
      </c>
      <c r="Q8" s="20">
        <f t="shared" si="1"/>
        <v>1820.02</v>
      </c>
      <c r="R8" s="74"/>
      <c r="S8" s="49"/>
      <c r="T8" s="2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3"/>
      <c r="HS8" s="73"/>
      <c r="HT8" s="73"/>
      <c r="HU8" s="73"/>
      <c r="HV8" s="73"/>
      <c r="HW8" s="73"/>
      <c r="HX8" s="73"/>
      <c r="HY8" s="73"/>
      <c r="HZ8" s="73"/>
      <c r="IA8" s="73"/>
      <c r="IB8" s="73"/>
      <c r="IC8" s="73"/>
      <c r="ID8" s="73"/>
      <c r="IE8" s="73"/>
      <c r="IF8" s="73"/>
      <c r="IG8" s="73"/>
      <c r="IH8" s="73"/>
      <c r="II8" s="73"/>
      <c r="IJ8" s="73"/>
      <c r="IK8" s="73"/>
      <c r="IL8" s="73"/>
      <c r="IM8" s="73"/>
      <c r="IN8" s="73"/>
      <c r="IO8" s="73"/>
      <c r="IP8" s="73"/>
      <c r="IQ8" s="73"/>
    </row>
    <row r="9" s="4" customFormat="1" ht="32.1" customHeight="1" spans="1:251">
      <c r="A9" s="27" t="s">
        <v>28</v>
      </c>
      <c r="B9" s="28"/>
      <c r="C9" s="29"/>
      <c r="D9" s="25"/>
      <c r="E9" s="20"/>
      <c r="F9" s="20">
        <f>SUM(F10:F28)</f>
        <v>3531927</v>
      </c>
      <c r="G9" s="20">
        <f t="shared" ref="G9:Q9" si="2">SUM(G10:G28)</f>
        <v>0</v>
      </c>
      <c r="H9" s="20">
        <f t="shared" si="2"/>
        <v>1673869</v>
      </c>
      <c r="I9" s="20">
        <f t="shared" si="2"/>
        <v>92029.96</v>
      </c>
      <c r="J9" s="20">
        <f t="shared" si="2"/>
        <v>0</v>
      </c>
      <c r="K9" s="20">
        <f t="shared" si="2"/>
        <v>187353</v>
      </c>
      <c r="L9" s="20">
        <f t="shared" si="2"/>
        <v>0</v>
      </c>
      <c r="M9" s="20">
        <f t="shared" si="2"/>
        <v>39939</v>
      </c>
      <c r="N9" s="20">
        <f t="shared" si="2"/>
        <v>1762132</v>
      </c>
      <c r="O9" s="20">
        <f t="shared" si="2"/>
        <v>42659</v>
      </c>
      <c r="P9" s="20">
        <f t="shared" si="2"/>
        <v>5649.4</v>
      </c>
      <c r="Q9" s="20">
        <f t="shared" si="2"/>
        <v>0</v>
      </c>
      <c r="R9" s="74"/>
      <c r="S9" s="49"/>
      <c r="T9" s="2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row>
    <row r="10" s="4" customFormat="1" ht="95.1" customHeight="1" spans="1:251">
      <c r="A10" s="30">
        <v>1</v>
      </c>
      <c r="B10" s="31" t="s">
        <v>29</v>
      </c>
      <c r="C10" s="32" t="s">
        <v>30</v>
      </c>
      <c r="D10" s="33" t="s">
        <v>31</v>
      </c>
      <c r="E10" s="34" t="s">
        <v>32</v>
      </c>
      <c r="F10" s="34">
        <v>487900</v>
      </c>
      <c r="G10" s="34">
        <v>0</v>
      </c>
      <c r="H10" s="34">
        <v>472900</v>
      </c>
      <c r="I10" s="34">
        <v>15000</v>
      </c>
      <c r="J10" s="34">
        <v>0</v>
      </c>
      <c r="K10" s="34">
        <v>0</v>
      </c>
      <c r="L10" s="30">
        <v>0</v>
      </c>
      <c r="M10" s="34">
        <v>36785</v>
      </c>
      <c r="N10" s="34">
        <v>451115</v>
      </c>
      <c r="O10" s="30">
        <v>10000</v>
      </c>
      <c r="P10" s="30">
        <v>2632</v>
      </c>
      <c r="Q10" s="65"/>
      <c r="R10" s="39"/>
      <c r="S10" s="49" t="s">
        <v>33</v>
      </c>
      <c r="T10" s="2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row>
    <row r="11" s="4" customFormat="1" ht="95.1" customHeight="1" spans="1:251">
      <c r="A11" s="30">
        <v>2</v>
      </c>
      <c r="B11" s="31" t="s">
        <v>34</v>
      </c>
      <c r="C11" s="32" t="s">
        <v>30</v>
      </c>
      <c r="D11" s="33" t="s">
        <v>35</v>
      </c>
      <c r="E11" s="34" t="s">
        <v>36</v>
      </c>
      <c r="F11" s="34">
        <v>616000</v>
      </c>
      <c r="G11" s="34"/>
      <c r="H11" s="34"/>
      <c r="I11" s="34"/>
      <c r="J11" s="34"/>
      <c r="K11" s="34"/>
      <c r="L11" s="30"/>
      <c r="M11" s="34">
        <v>0</v>
      </c>
      <c r="N11" s="34">
        <v>70000</v>
      </c>
      <c r="O11" s="64"/>
      <c r="P11" s="30"/>
      <c r="Q11" s="65"/>
      <c r="R11" s="39" t="s">
        <v>37</v>
      </c>
      <c r="S11" s="49" t="s">
        <v>33</v>
      </c>
      <c r="T11" s="2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row>
    <row r="12" s="4" customFormat="1" ht="138" customHeight="1" spans="1:251">
      <c r="A12" s="30">
        <v>3</v>
      </c>
      <c r="B12" s="31" t="s">
        <v>38</v>
      </c>
      <c r="C12" s="32" t="s">
        <v>30</v>
      </c>
      <c r="D12" s="33" t="s">
        <v>39</v>
      </c>
      <c r="E12" s="34" t="s">
        <v>36</v>
      </c>
      <c r="F12" s="34">
        <v>563856</v>
      </c>
      <c r="G12" s="34">
        <v>0</v>
      </c>
      <c r="H12" s="34">
        <v>563856</v>
      </c>
      <c r="I12" s="34">
        <v>0</v>
      </c>
      <c r="J12" s="34">
        <v>0</v>
      </c>
      <c r="K12" s="34">
        <v>0</v>
      </c>
      <c r="L12" s="30">
        <v>0</v>
      </c>
      <c r="M12" s="34">
        <v>0</v>
      </c>
      <c r="N12" s="34">
        <v>10000</v>
      </c>
      <c r="O12" s="30">
        <v>0</v>
      </c>
      <c r="P12" s="30"/>
      <c r="Q12" s="65"/>
      <c r="R12" s="39" t="s">
        <v>37</v>
      </c>
      <c r="S12" s="49" t="s">
        <v>33</v>
      </c>
      <c r="T12" s="2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row>
    <row r="13" s="4" customFormat="1" ht="93.95" customHeight="1" spans="1:251">
      <c r="A13" s="30">
        <v>4</v>
      </c>
      <c r="B13" s="31" t="s">
        <v>40</v>
      </c>
      <c r="C13" s="32" t="s">
        <v>30</v>
      </c>
      <c r="D13" s="33" t="s">
        <v>41</v>
      </c>
      <c r="E13" s="34" t="s">
        <v>36</v>
      </c>
      <c r="F13" s="34">
        <v>640000</v>
      </c>
      <c r="G13" s="34"/>
      <c r="H13" s="34"/>
      <c r="I13" s="34"/>
      <c r="J13" s="34"/>
      <c r="K13" s="34"/>
      <c r="L13" s="30"/>
      <c r="M13" s="34">
        <v>0</v>
      </c>
      <c r="N13" s="34">
        <v>10000</v>
      </c>
      <c r="O13" s="30">
        <v>0</v>
      </c>
      <c r="P13" s="30"/>
      <c r="Q13" s="65"/>
      <c r="R13" s="39" t="s">
        <v>37</v>
      </c>
      <c r="S13" s="49" t="s">
        <v>33</v>
      </c>
      <c r="T13" s="2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row>
    <row r="14" s="4" customFormat="1" ht="93.95" customHeight="1" spans="1:251">
      <c r="A14" s="30">
        <v>5</v>
      </c>
      <c r="B14" s="31" t="s">
        <v>42</v>
      </c>
      <c r="C14" s="32" t="s">
        <v>30</v>
      </c>
      <c r="D14" s="33" t="s">
        <v>43</v>
      </c>
      <c r="E14" s="34" t="s">
        <v>36</v>
      </c>
      <c r="F14" s="34">
        <v>366825</v>
      </c>
      <c r="G14" s="34">
        <v>0</v>
      </c>
      <c r="H14" s="34">
        <v>366825</v>
      </c>
      <c r="I14" s="34">
        <v>0</v>
      </c>
      <c r="J14" s="34">
        <v>0</v>
      </c>
      <c r="K14" s="34">
        <v>0</v>
      </c>
      <c r="L14" s="30">
        <v>0</v>
      </c>
      <c r="M14" s="34">
        <v>0</v>
      </c>
      <c r="N14" s="34">
        <v>366825</v>
      </c>
      <c r="O14" s="64">
        <v>0</v>
      </c>
      <c r="P14" s="30"/>
      <c r="Q14" s="65"/>
      <c r="R14" s="39" t="s">
        <v>37</v>
      </c>
      <c r="S14" s="49" t="s">
        <v>33</v>
      </c>
      <c r="T14" s="2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row>
    <row r="15" s="4" customFormat="1" ht="102" customHeight="1" spans="1:251">
      <c r="A15" s="30">
        <v>6</v>
      </c>
      <c r="B15" s="35" t="s">
        <v>44</v>
      </c>
      <c r="C15" s="36" t="s">
        <v>30</v>
      </c>
      <c r="D15" s="35" t="s">
        <v>45</v>
      </c>
      <c r="E15" s="30" t="s">
        <v>46</v>
      </c>
      <c r="F15" s="37">
        <v>26647</v>
      </c>
      <c r="G15" s="34">
        <v>0</v>
      </c>
      <c r="H15" s="34">
        <v>0</v>
      </c>
      <c r="I15" s="34">
        <v>26647</v>
      </c>
      <c r="J15" s="34">
        <v>0</v>
      </c>
      <c r="K15" s="34">
        <v>0</v>
      </c>
      <c r="L15" s="34">
        <v>0</v>
      </c>
      <c r="M15" s="34">
        <v>0</v>
      </c>
      <c r="N15" s="32">
        <v>26647</v>
      </c>
      <c r="O15" s="30">
        <v>10000</v>
      </c>
      <c r="P15" s="30">
        <v>748.2</v>
      </c>
      <c r="Q15" s="65"/>
      <c r="R15" s="39" t="s">
        <v>47</v>
      </c>
      <c r="S15" s="49" t="s">
        <v>33</v>
      </c>
      <c r="T15" s="19"/>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row>
    <row r="16" s="4" customFormat="1" ht="66" customHeight="1" spans="1:251">
      <c r="A16" s="30">
        <v>7</v>
      </c>
      <c r="B16" s="35" t="s">
        <v>48</v>
      </c>
      <c r="C16" s="36" t="s">
        <v>30</v>
      </c>
      <c r="D16" s="35" t="s">
        <v>49</v>
      </c>
      <c r="E16" s="30" t="s">
        <v>50</v>
      </c>
      <c r="F16" s="37">
        <v>63288</v>
      </c>
      <c r="G16" s="34">
        <v>0</v>
      </c>
      <c r="H16" s="34">
        <v>63288</v>
      </c>
      <c r="I16" s="34">
        <v>0</v>
      </c>
      <c r="J16" s="34">
        <v>0</v>
      </c>
      <c r="K16" s="34">
        <v>0</v>
      </c>
      <c r="L16" s="34">
        <v>0</v>
      </c>
      <c r="M16" s="34">
        <v>0</v>
      </c>
      <c r="N16" s="30">
        <v>63288</v>
      </c>
      <c r="O16" s="34">
        <v>0</v>
      </c>
      <c r="P16" s="32">
        <v>1650.5</v>
      </c>
      <c r="Q16" s="65"/>
      <c r="R16" s="39" t="s">
        <v>51</v>
      </c>
      <c r="S16" s="49" t="s">
        <v>52</v>
      </c>
      <c r="T16" s="19"/>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c r="EZ16" s="73"/>
      <c r="FA16" s="73"/>
      <c r="FB16" s="73"/>
      <c r="FC16" s="73"/>
      <c r="FD16" s="73"/>
      <c r="FE16" s="73"/>
      <c r="FF16" s="73"/>
      <c r="FG16" s="73"/>
      <c r="FH16" s="73"/>
      <c r="FI16" s="73"/>
      <c r="FJ16" s="73"/>
      <c r="FK16" s="73"/>
      <c r="FL16" s="73"/>
      <c r="FM16" s="73"/>
      <c r="FN16" s="73"/>
      <c r="FO16" s="73"/>
      <c r="FP16" s="73"/>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3"/>
      <c r="GU16" s="73"/>
      <c r="GV16" s="73"/>
      <c r="GW16" s="73"/>
      <c r="GX16" s="73"/>
      <c r="GY16" s="73"/>
      <c r="GZ16" s="73"/>
      <c r="HA16" s="73"/>
      <c r="HB16" s="73"/>
      <c r="HC16" s="73"/>
      <c r="HD16" s="73"/>
      <c r="HE16" s="73"/>
      <c r="HF16" s="73"/>
      <c r="HG16" s="73"/>
      <c r="HH16" s="73"/>
      <c r="HI16" s="73"/>
      <c r="HJ16" s="73"/>
      <c r="HK16" s="73"/>
      <c r="HL16" s="73"/>
      <c r="HM16" s="73"/>
      <c r="HN16" s="73"/>
      <c r="HO16" s="73"/>
      <c r="HP16" s="73"/>
      <c r="HQ16" s="73"/>
      <c r="HR16" s="73"/>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row>
    <row r="17" s="4" customFormat="1" ht="102" customHeight="1" spans="1:251">
      <c r="A17" s="30">
        <v>8</v>
      </c>
      <c r="B17" s="35" t="s">
        <v>53</v>
      </c>
      <c r="C17" s="36" t="s">
        <v>30</v>
      </c>
      <c r="D17" s="35" t="s">
        <v>54</v>
      </c>
      <c r="E17" s="30" t="s">
        <v>55</v>
      </c>
      <c r="F17" s="37">
        <v>31555</v>
      </c>
      <c r="G17" s="34"/>
      <c r="H17" s="34"/>
      <c r="I17" s="34"/>
      <c r="J17" s="34"/>
      <c r="K17" s="34"/>
      <c r="L17" s="34"/>
      <c r="M17" s="34">
        <v>0</v>
      </c>
      <c r="N17" s="30">
        <v>31555</v>
      </c>
      <c r="O17" s="34">
        <v>0</v>
      </c>
      <c r="P17" s="32"/>
      <c r="Q17" s="65"/>
      <c r="R17" s="39" t="s">
        <v>56</v>
      </c>
      <c r="S17" s="49" t="s">
        <v>33</v>
      </c>
      <c r="T17" s="19"/>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c r="EZ17" s="73"/>
      <c r="FA17" s="73"/>
      <c r="FB17" s="73"/>
      <c r="FC17" s="73"/>
      <c r="FD17" s="73"/>
      <c r="FE17" s="73"/>
      <c r="FF17" s="73"/>
      <c r="FG17" s="73"/>
      <c r="FH17" s="73"/>
      <c r="FI17" s="73"/>
      <c r="FJ17" s="73"/>
      <c r="FK17" s="73"/>
      <c r="FL17" s="73"/>
      <c r="FM17" s="73"/>
      <c r="FN17" s="73"/>
      <c r="FO17" s="73"/>
      <c r="FP17" s="73"/>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3"/>
      <c r="GU17" s="73"/>
      <c r="GV17" s="73"/>
      <c r="GW17" s="73"/>
      <c r="GX17" s="73"/>
      <c r="GY17" s="73"/>
      <c r="GZ17" s="73"/>
      <c r="HA17" s="73"/>
      <c r="HB17" s="73"/>
      <c r="HC17" s="73"/>
      <c r="HD17" s="73"/>
      <c r="HE17" s="73"/>
      <c r="HF17" s="73"/>
      <c r="HG17" s="73"/>
      <c r="HH17" s="73"/>
      <c r="HI17" s="73"/>
      <c r="HJ17" s="73"/>
      <c r="HK17" s="73"/>
      <c r="HL17" s="73"/>
      <c r="HM17" s="73"/>
      <c r="HN17" s="73"/>
      <c r="HO17" s="73"/>
      <c r="HP17" s="73"/>
      <c r="HQ17" s="73"/>
      <c r="HR17" s="73"/>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row>
    <row r="18" s="4" customFormat="1" ht="126.95" customHeight="1" spans="1:251">
      <c r="A18" s="30">
        <v>9</v>
      </c>
      <c r="B18" s="38" t="s">
        <v>57</v>
      </c>
      <c r="C18" s="30" t="s">
        <v>30</v>
      </c>
      <c r="D18" s="35" t="s">
        <v>58</v>
      </c>
      <c r="E18" s="30" t="s">
        <v>59</v>
      </c>
      <c r="F18" s="37">
        <v>39033</v>
      </c>
      <c r="G18" s="34"/>
      <c r="H18" s="34"/>
      <c r="I18" s="34"/>
      <c r="J18" s="34"/>
      <c r="K18" s="34"/>
      <c r="L18" s="34"/>
      <c r="M18" s="34">
        <v>793</v>
      </c>
      <c r="N18" s="30">
        <v>38240</v>
      </c>
      <c r="O18" s="34">
        <v>3240</v>
      </c>
      <c r="P18" s="32">
        <v>112.7</v>
      </c>
      <c r="Q18" s="30"/>
      <c r="R18" s="39"/>
      <c r="S18" s="49" t="s">
        <v>33</v>
      </c>
      <c r="T18" s="19"/>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c r="EZ18" s="73"/>
      <c r="FA18" s="73"/>
      <c r="FB18" s="73"/>
      <c r="FC18" s="73"/>
      <c r="FD18" s="73"/>
      <c r="FE18" s="73"/>
      <c r="FF18" s="73"/>
      <c r="FG18" s="73"/>
      <c r="FH18" s="73"/>
      <c r="FI18" s="73"/>
      <c r="FJ18" s="73"/>
      <c r="FK18" s="73"/>
      <c r="FL18" s="73"/>
      <c r="FM18" s="73"/>
      <c r="FN18" s="73"/>
      <c r="FO18" s="73"/>
      <c r="FP18" s="73"/>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3"/>
      <c r="GU18" s="73"/>
      <c r="GV18" s="73"/>
      <c r="GW18" s="73"/>
      <c r="GX18" s="73"/>
      <c r="GY18" s="73"/>
      <c r="GZ18" s="73"/>
      <c r="HA18" s="73"/>
      <c r="HB18" s="73"/>
      <c r="HC18" s="73"/>
      <c r="HD18" s="73"/>
      <c r="HE18" s="73"/>
      <c r="HF18" s="73"/>
      <c r="HG18" s="73"/>
      <c r="HH18" s="73"/>
      <c r="HI18" s="73"/>
      <c r="HJ18" s="73"/>
      <c r="HK18" s="73"/>
      <c r="HL18" s="73"/>
      <c r="HM18" s="73"/>
      <c r="HN18" s="73"/>
      <c r="HO18" s="73"/>
      <c r="HP18" s="73"/>
      <c r="HQ18" s="73"/>
      <c r="HR18" s="73"/>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row>
    <row r="19" s="4" customFormat="1" ht="176.1" customHeight="1" spans="1:20">
      <c r="A19" s="30">
        <v>10</v>
      </c>
      <c r="B19" s="35" t="s">
        <v>60</v>
      </c>
      <c r="C19" s="36" t="s">
        <v>61</v>
      </c>
      <c r="D19" s="35" t="s">
        <v>62</v>
      </c>
      <c r="E19" s="30" t="s">
        <v>59</v>
      </c>
      <c r="F19" s="37">
        <v>18383</v>
      </c>
      <c r="G19" s="34">
        <v>0</v>
      </c>
      <c r="H19" s="34">
        <v>0</v>
      </c>
      <c r="I19" s="34">
        <v>18382.96</v>
      </c>
      <c r="J19" s="34">
        <v>0</v>
      </c>
      <c r="K19" s="34">
        <v>0</v>
      </c>
      <c r="L19" s="34">
        <v>0</v>
      </c>
      <c r="M19" s="34">
        <v>2361</v>
      </c>
      <c r="N19" s="30">
        <v>16022</v>
      </c>
      <c r="O19" s="34"/>
      <c r="P19" s="32">
        <v>140</v>
      </c>
      <c r="Q19" s="30">
        <v>0</v>
      </c>
      <c r="R19" s="39" t="s">
        <v>63</v>
      </c>
      <c r="S19" s="50" t="s">
        <v>64</v>
      </c>
      <c r="T19" s="19"/>
    </row>
    <row r="20" s="4" customFormat="1" ht="272.25" customHeight="1" spans="1:20">
      <c r="A20" s="30">
        <v>11</v>
      </c>
      <c r="B20" s="35" t="s">
        <v>65</v>
      </c>
      <c r="C20" s="36" t="s">
        <v>30</v>
      </c>
      <c r="D20" s="35" t="s">
        <v>66</v>
      </c>
      <c r="E20" s="30" t="s">
        <v>55</v>
      </c>
      <c r="F20" s="37">
        <v>17000</v>
      </c>
      <c r="G20" s="34">
        <v>0</v>
      </c>
      <c r="H20" s="34">
        <v>0</v>
      </c>
      <c r="I20" s="34">
        <v>17000</v>
      </c>
      <c r="J20" s="34">
        <v>0</v>
      </c>
      <c r="K20" s="34">
        <v>0</v>
      </c>
      <c r="L20" s="34">
        <v>0</v>
      </c>
      <c r="M20" s="34">
        <v>0</v>
      </c>
      <c r="N20" s="30">
        <v>17000</v>
      </c>
      <c r="O20" s="34">
        <v>1000</v>
      </c>
      <c r="P20" s="32">
        <v>240</v>
      </c>
      <c r="Q20" s="30"/>
      <c r="R20" s="39" t="s">
        <v>67</v>
      </c>
      <c r="S20" s="50" t="s">
        <v>64</v>
      </c>
      <c r="T20" s="19"/>
    </row>
    <row r="21" s="4" customFormat="1" ht="155.1" customHeight="1" spans="1:20">
      <c r="A21" s="30">
        <v>12</v>
      </c>
      <c r="B21" s="35" t="s">
        <v>68</v>
      </c>
      <c r="C21" s="36" t="s">
        <v>30</v>
      </c>
      <c r="D21" s="35" t="s">
        <v>69</v>
      </c>
      <c r="E21" s="30" t="s">
        <v>55</v>
      </c>
      <c r="F21" s="37">
        <v>11000</v>
      </c>
      <c r="G21" s="34">
        <v>0</v>
      </c>
      <c r="H21" s="34">
        <v>0</v>
      </c>
      <c r="I21" s="34">
        <v>11000</v>
      </c>
      <c r="J21" s="34">
        <v>0</v>
      </c>
      <c r="K21" s="34">
        <v>0</v>
      </c>
      <c r="L21" s="34">
        <v>0</v>
      </c>
      <c r="M21" s="34">
        <v>0</v>
      </c>
      <c r="N21" s="30">
        <v>11000</v>
      </c>
      <c r="O21" s="34">
        <v>700</v>
      </c>
      <c r="P21" s="32">
        <v>126</v>
      </c>
      <c r="Q21" s="30"/>
      <c r="R21" s="39" t="s">
        <v>67</v>
      </c>
      <c r="S21" s="50" t="s">
        <v>64</v>
      </c>
      <c r="T21" s="19"/>
    </row>
    <row r="22" s="4" customFormat="1" ht="111.95" customHeight="1" spans="1:20">
      <c r="A22" s="30">
        <v>13</v>
      </c>
      <c r="B22" s="38" t="s">
        <v>70</v>
      </c>
      <c r="C22" s="30" t="s">
        <v>30</v>
      </c>
      <c r="D22" s="39" t="s">
        <v>71</v>
      </c>
      <c r="E22" s="30" t="s">
        <v>72</v>
      </c>
      <c r="F22" s="40">
        <v>4000</v>
      </c>
      <c r="G22" s="34">
        <v>0</v>
      </c>
      <c r="H22" s="34">
        <v>0</v>
      </c>
      <c r="I22" s="34">
        <v>4000</v>
      </c>
      <c r="J22" s="34">
        <v>0</v>
      </c>
      <c r="K22" s="34">
        <v>0</v>
      </c>
      <c r="L22" s="34">
        <v>0</v>
      </c>
      <c r="M22" s="34">
        <v>0</v>
      </c>
      <c r="N22" s="30">
        <v>4000</v>
      </c>
      <c r="O22" s="34">
        <v>0</v>
      </c>
      <c r="P22" s="32"/>
      <c r="Q22" s="30"/>
      <c r="R22" s="39" t="s">
        <v>73</v>
      </c>
      <c r="S22" s="50" t="s">
        <v>74</v>
      </c>
      <c r="T22" s="19"/>
    </row>
    <row r="23" s="4" customFormat="1" ht="119.1" customHeight="1" spans="1:251">
      <c r="A23" s="30">
        <v>14</v>
      </c>
      <c r="B23" s="38" t="s">
        <v>75</v>
      </c>
      <c r="C23" s="30" t="s">
        <v>30</v>
      </c>
      <c r="D23" s="38" t="s">
        <v>76</v>
      </c>
      <c r="E23" s="34" t="s">
        <v>55</v>
      </c>
      <c r="F23" s="37">
        <v>17280</v>
      </c>
      <c r="G23" s="34"/>
      <c r="H23" s="34"/>
      <c r="I23" s="34"/>
      <c r="J23" s="34"/>
      <c r="K23" s="34"/>
      <c r="L23" s="34"/>
      <c r="M23" s="34">
        <v>0</v>
      </c>
      <c r="N23" s="37">
        <v>17280</v>
      </c>
      <c r="O23" s="37">
        <v>12276</v>
      </c>
      <c r="P23" s="65"/>
      <c r="Q23" s="65"/>
      <c r="R23" s="39" t="s">
        <v>77</v>
      </c>
      <c r="S23" s="49" t="s">
        <v>33</v>
      </c>
      <c r="T23" s="2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row>
    <row r="24" s="4" customFormat="1" ht="186" customHeight="1" spans="1:251">
      <c r="A24" s="30">
        <v>15</v>
      </c>
      <c r="B24" s="38" t="s">
        <v>78</v>
      </c>
      <c r="C24" s="30" t="s">
        <v>30</v>
      </c>
      <c r="D24" s="38" t="s">
        <v>79</v>
      </c>
      <c r="E24" s="34" t="s">
        <v>55</v>
      </c>
      <c r="F24" s="37">
        <v>33554</v>
      </c>
      <c r="G24" s="34"/>
      <c r="H24" s="34"/>
      <c r="I24" s="34"/>
      <c r="J24" s="34"/>
      <c r="K24" s="34"/>
      <c r="L24" s="34"/>
      <c r="M24" s="34">
        <v>0</v>
      </c>
      <c r="N24" s="32">
        <v>33554</v>
      </c>
      <c r="O24" s="64"/>
      <c r="P24" s="65"/>
      <c r="Q24" s="65"/>
      <c r="R24" s="39" t="s">
        <v>80</v>
      </c>
      <c r="S24" s="49" t="s">
        <v>33</v>
      </c>
      <c r="T24" s="2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3"/>
      <c r="ES24" s="73"/>
      <c r="ET24" s="73"/>
      <c r="EU24" s="73"/>
      <c r="EV24" s="73"/>
      <c r="EW24" s="73"/>
      <c r="EX24" s="73"/>
      <c r="EY24" s="73"/>
      <c r="EZ24" s="73"/>
      <c r="FA24" s="73"/>
      <c r="FB24" s="73"/>
      <c r="FC24" s="73"/>
      <c r="FD24" s="73"/>
      <c r="FE24" s="73"/>
      <c r="FF24" s="73"/>
      <c r="FG24" s="73"/>
      <c r="FH24" s="73"/>
      <c r="FI24" s="73"/>
      <c r="FJ24" s="73"/>
      <c r="FK24" s="73"/>
      <c r="FL24" s="73"/>
      <c r="FM24" s="73"/>
      <c r="FN24" s="73"/>
      <c r="FO24" s="73"/>
      <c r="FP24" s="73"/>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3"/>
      <c r="GU24" s="73"/>
      <c r="GV24" s="73"/>
      <c r="GW24" s="73"/>
      <c r="GX24" s="73"/>
      <c r="GY24" s="73"/>
      <c r="GZ24" s="73"/>
      <c r="HA24" s="73"/>
      <c r="HB24" s="73"/>
      <c r="HC24" s="73"/>
      <c r="HD24" s="73"/>
      <c r="HE24" s="73"/>
      <c r="HF24" s="73"/>
      <c r="HG24" s="73"/>
      <c r="HH24" s="73"/>
      <c r="HI24" s="73"/>
      <c r="HJ24" s="73"/>
      <c r="HK24" s="73"/>
      <c r="HL24" s="73"/>
      <c r="HM24" s="73"/>
      <c r="HN24" s="73"/>
      <c r="HO24" s="73"/>
      <c r="HP24" s="73"/>
      <c r="HQ24" s="73"/>
      <c r="HR24" s="73"/>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row>
    <row r="25" s="4" customFormat="1" ht="125.25" customHeight="1" spans="1:251">
      <c r="A25" s="30">
        <v>16</v>
      </c>
      <c r="B25" s="38" t="s">
        <v>81</v>
      </c>
      <c r="C25" s="30" t="s">
        <v>30</v>
      </c>
      <c r="D25" s="38" t="s">
        <v>82</v>
      </c>
      <c r="E25" s="34" t="s">
        <v>55</v>
      </c>
      <c r="F25" s="37">
        <v>99500</v>
      </c>
      <c r="G25" s="34"/>
      <c r="H25" s="34"/>
      <c r="I25" s="34"/>
      <c r="J25" s="34"/>
      <c r="K25" s="34"/>
      <c r="L25" s="34"/>
      <c r="M25" s="34">
        <v>0</v>
      </c>
      <c r="N25" s="32">
        <v>99500</v>
      </c>
      <c r="O25" s="34"/>
      <c r="P25" s="65"/>
      <c r="Q25" s="65"/>
      <c r="R25" s="41" t="s">
        <v>83</v>
      </c>
      <c r="S25" s="49" t="s">
        <v>33</v>
      </c>
      <c r="T25" s="19"/>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3"/>
      <c r="ES25" s="73"/>
      <c r="ET25" s="73"/>
      <c r="EU25" s="73"/>
      <c r="EV25" s="73"/>
      <c r="EW25" s="73"/>
      <c r="EX25" s="73"/>
      <c r="EY25" s="73"/>
      <c r="EZ25" s="73"/>
      <c r="FA25" s="73"/>
      <c r="FB25" s="73"/>
      <c r="FC25" s="73"/>
      <c r="FD25" s="73"/>
      <c r="FE25" s="73"/>
      <c r="FF25" s="73"/>
      <c r="FG25" s="73"/>
      <c r="FH25" s="73"/>
      <c r="FI25" s="73"/>
      <c r="FJ25" s="73"/>
      <c r="FK25" s="73"/>
      <c r="FL25" s="73"/>
      <c r="FM25" s="73"/>
      <c r="FN25" s="73"/>
      <c r="FO25" s="73"/>
      <c r="FP25" s="73"/>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3"/>
      <c r="GU25" s="73"/>
      <c r="GV25" s="73"/>
      <c r="GW25" s="73"/>
      <c r="GX25" s="73"/>
      <c r="GY25" s="73"/>
      <c r="GZ25" s="73"/>
      <c r="HA25" s="73"/>
      <c r="HB25" s="73"/>
      <c r="HC25" s="73"/>
      <c r="HD25" s="73"/>
      <c r="HE25" s="73"/>
      <c r="HF25" s="73"/>
      <c r="HG25" s="73"/>
      <c r="HH25" s="73"/>
      <c r="HI25" s="73"/>
      <c r="HJ25" s="73"/>
      <c r="HK25" s="73"/>
      <c r="HL25" s="73"/>
      <c r="HM25" s="73"/>
      <c r="HN25" s="73"/>
      <c r="HO25" s="73"/>
      <c r="HP25" s="73"/>
      <c r="HQ25" s="73"/>
      <c r="HR25" s="73"/>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row>
    <row r="26" s="4" customFormat="1" ht="409.5" customHeight="1" spans="1:251">
      <c r="A26" s="30">
        <v>17</v>
      </c>
      <c r="B26" s="41" t="s">
        <v>84</v>
      </c>
      <c r="C26" s="30" t="s">
        <v>30</v>
      </c>
      <c r="D26" s="38" t="s">
        <v>85</v>
      </c>
      <c r="E26" s="34" t="s">
        <v>55</v>
      </c>
      <c r="F26" s="37">
        <v>91239</v>
      </c>
      <c r="G26" s="34"/>
      <c r="H26" s="34"/>
      <c r="I26" s="34"/>
      <c r="J26" s="34"/>
      <c r="K26" s="34"/>
      <c r="L26" s="34"/>
      <c r="M26" s="30">
        <v>0</v>
      </c>
      <c r="N26" s="34">
        <v>91239</v>
      </c>
      <c r="O26" s="34"/>
      <c r="P26" s="65"/>
      <c r="Q26" s="65"/>
      <c r="R26" s="41"/>
      <c r="S26" s="49" t="s">
        <v>33</v>
      </c>
      <c r="T26" s="19"/>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3"/>
      <c r="ES26" s="73"/>
      <c r="ET26" s="73"/>
      <c r="EU26" s="73"/>
      <c r="EV26" s="73"/>
      <c r="EW26" s="73"/>
      <c r="EX26" s="73"/>
      <c r="EY26" s="73"/>
      <c r="EZ26" s="73"/>
      <c r="FA26" s="73"/>
      <c r="FB26" s="73"/>
      <c r="FC26" s="73"/>
      <c r="FD26" s="73"/>
      <c r="FE26" s="73"/>
      <c r="FF26" s="73"/>
      <c r="FG26" s="73"/>
      <c r="FH26" s="73"/>
      <c r="FI26" s="73"/>
      <c r="FJ26" s="73"/>
      <c r="FK26" s="73"/>
      <c r="FL26" s="73"/>
      <c r="FM26" s="73"/>
      <c r="FN26" s="73"/>
      <c r="FO26" s="73"/>
      <c r="FP26" s="73"/>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3"/>
      <c r="GU26" s="73"/>
      <c r="GV26" s="73"/>
      <c r="GW26" s="73"/>
      <c r="GX26" s="73"/>
      <c r="GY26" s="73"/>
      <c r="GZ26" s="73"/>
      <c r="HA26" s="73"/>
      <c r="HB26" s="73"/>
      <c r="HC26" s="73"/>
      <c r="HD26" s="73"/>
      <c r="HE26" s="73"/>
      <c r="HF26" s="73"/>
      <c r="HG26" s="73"/>
      <c r="HH26" s="73"/>
      <c r="HI26" s="73"/>
      <c r="HJ26" s="73"/>
      <c r="HK26" s="73"/>
      <c r="HL26" s="73"/>
      <c r="HM26" s="73"/>
      <c r="HN26" s="73"/>
      <c r="HO26" s="73"/>
      <c r="HP26" s="73"/>
      <c r="HQ26" s="73"/>
      <c r="HR26" s="73"/>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row>
    <row r="27" s="4" customFormat="1" ht="234" customHeight="1" spans="1:251">
      <c r="A27" s="30">
        <v>18</v>
      </c>
      <c r="B27" s="38" t="s">
        <v>86</v>
      </c>
      <c r="C27" s="32" t="s">
        <v>30</v>
      </c>
      <c r="D27" s="33" t="s">
        <v>87</v>
      </c>
      <c r="E27" s="34" t="s">
        <v>88</v>
      </c>
      <c r="F27" s="34">
        <v>394353</v>
      </c>
      <c r="G27" s="34">
        <v>0</v>
      </c>
      <c r="H27" s="34">
        <v>207000</v>
      </c>
      <c r="I27" s="34">
        <v>0</v>
      </c>
      <c r="J27" s="34">
        <v>0</v>
      </c>
      <c r="K27" s="34">
        <v>187353</v>
      </c>
      <c r="L27" s="34">
        <v>0</v>
      </c>
      <c r="M27" s="34">
        <v>0</v>
      </c>
      <c r="N27" s="32">
        <v>394353</v>
      </c>
      <c r="O27" s="30">
        <v>0</v>
      </c>
      <c r="P27" s="65"/>
      <c r="Q27" s="65"/>
      <c r="R27" s="39" t="s">
        <v>37</v>
      </c>
      <c r="S27" s="49" t="s">
        <v>33</v>
      </c>
      <c r="T27" s="2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73"/>
      <c r="EQ27" s="73"/>
      <c r="ER27" s="73"/>
      <c r="ES27" s="73"/>
      <c r="ET27" s="73"/>
      <c r="EU27" s="73"/>
      <c r="EV27" s="73"/>
      <c r="EW27" s="73"/>
      <c r="EX27" s="73"/>
      <c r="EY27" s="73"/>
      <c r="EZ27" s="73"/>
      <c r="FA27" s="73"/>
      <c r="FB27" s="73"/>
      <c r="FC27" s="73"/>
      <c r="FD27" s="73"/>
      <c r="FE27" s="73"/>
      <c r="FF27" s="73"/>
      <c r="FG27" s="73"/>
      <c r="FH27" s="73"/>
      <c r="FI27" s="73"/>
      <c r="FJ27" s="73"/>
      <c r="FK27" s="73"/>
      <c r="FL27" s="73"/>
      <c r="FM27" s="73"/>
      <c r="FN27" s="73"/>
      <c r="FO27" s="73"/>
      <c r="FP27" s="73"/>
      <c r="FQ27" s="73"/>
      <c r="FR27" s="73"/>
      <c r="FS27" s="73"/>
      <c r="FT27" s="73"/>
      <c r="FU27" s="73"/>
      <c r="FV27" s="73"/>
      <c r="FW27" s="73"/>
      <c r="FX27" s="73"/>
      <c r="FY27" s="73"/>
      <c r="FZ27" s="73"/>
      <c r="GA27" s="73"/>
      <c r="GB27" s="73"/>
      <c r="GC27" s="73"/>
      <c r="GD27" s="73"/>
      <c r="GE27" s="73"/>
      <c r="GF27" s="73"/>
      <c r="GG27" s="73"/>
      <c r="GH27" s="73"/>
      <c r="GI27" s="73"/>
      <c r="GJ27" s="73"/>
      <c r="GK27" s="73"/>
      <c r="GL27" s="73"/>
      <c r="GM27" s="73"/>
      <c r="GN27" s="73"/>
      <c r="GO27" s="73"/>
      <c r="GP27" s="73"/>
      <c r="GQ27" s="73"/>
      <c r="GR27" s="73"/>
      <c r="GS27" s="73"/>
      <c r="GT27" s="73"/>
      <c r="GU27" s="73"/>
      <c r="GV27" s="73"/>
      <c r="GW27" s="73"/>
      <c r="GX27" s="73"/>
      <c r="GY27" s="73"/>
      <c r="GZ27" s="73"/>
      <c r="HA27" s="73"/>
      <c r="HB27" s="73"/>
      <c r="HC27" s="73"/>
      <c r="HD27" s="73"/>
      <c r="HE27" s="73"/>
      <c r="HF27" s="73"/>
      <c r="HG27" s="73"/>
      <c r="HH27" s="73"/>
      <c r="HI27" s="73"/>
      <c r="HJ27" s="73"/>
      <c r="HK27" s="73"/>
      <c r="HL27" s="73"/>
      <c r="HM27" s="73"/>
      <c r="HN27" s="73"/>
      <c r="HO27" s="73"/>
      <c r="HP27" s="73"/>
      <c r="HQ27" s="73"/>
      <c r="HR27" s="73"/>
      <c r="HS27" s="73"/>
      <c r="HT27" s="73"/>
      <c r="HU27" s="73"/>
      <c r="HV27" s="73"/>
      <c r="HW27" s="73"/>
      <c r="HX27" s="73"/>
      <c r="HY27" s="73"/>
      <c r="HZ27" s="73"/>
      <c r="IA27" s="73"/>
      <c r="IB27" s="73"/>
      <c r="IC27" s="73"/>
      <c r="ID27" s="73"/>
      <c r="IE27" s="73"/>
      <c r="IF27" s="73"/>
      <c r="IG27" s="73"/>
      <c r="IH27" s="73"/>
      <c r="II27" s="73"/>
      <c r="IJ27" s="73"/>
      <c r="IK27" s="73"/>
      <c r="IL27" s="73"/>
      <c r="IM27" s="73"/>
      <c r="IN27" s="73"/>
      <c r="IO27" s="73"/>
      <c r="IP27" s="73"/>
      <c r="IQ27" s="73"/>
    </row>
    <row r="28" s="4" customFormat="1" ht="90.95" customHeight="1" spans="1:251">
      <c r="A28" s="30">
        <v>19</v>
      </c>
      <c r="B28" s="38" t="s">
        <v>89</v>
      </c>
      <c r="C28" s="32" t="s">
        <v>30</v>
      </c>
      <c r="D28" s="33" t="s">
        <v>90</v>
      </c>
      <c r="E28" s="34" t="s">
        <v>55</v>
      </c>
      <c r="F28" s="34">
        <v>10514</v>
      </c>
      <c r="G28" s="34"/>
      <c r="H28" s="34"/>
      <c r="I28" s="34"/>
      <c r="J28" s="34"/>
      <c r="K28" s="34"/>
      <c r="L28" s="34"/>
      <c r="M28" s="66">
        <v>0</v>
      </c>
      <c r="N28" s="34">
        <v>10514</v>
      </c>
      <c r="O28" s="32">
        <v>5443</v>
      </c>
      <c r="P28" s="65"/>
      <c r="Q28" s="65"/>
      <c r="R28" s="39"/>
      <c r="S28" s="49" t="s">
        <v>33</v>
      </c>
      <c r="T28" s="2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73"/>
      <c r="EN28" s="73"/>
      <c r="EO28" s="73"/>
      <c r="EP28" s="73"/>
      <c r="EQ28" s="73"/>
      <c r="ER28" s="73"/>
      <c r="ES28" s="73"/>
      <c r="ET28" s="73"/>
      <c r="EU28" s="73"/>
      <c r="EV28" s="73"/>
      <c r="EW28" s="73"/>
      <c r="EX28" s="73"/>
      <c r="EY28" s="73"/>
      <c r="EZ28" s="73"/>
      <c r="FA28" s="73"/>
      <c r="FB28" s="73"/>
      <c r="FC28" s="73"/>
      <c r="FD28" s="73"/>
      <c r="FE28" s="73"/>
      <c r="FF28" s="73"/>
      <c r="FG28" s="73"/>
      <c r="FH28" s="73"/>
      <c r="FI28" s="73"/>
      <c r="FJ28" s="73"/>
      <c r="FK28" s="73"/>
      <c r="FL28" s="73"/>
      <c r="FM28" s="73"/>
      <c r="FN28" s="73"/>
      <c r="FO28" s="73"/>
      <c r="FP28" s="73"/>
      <c r="FQ28" s="73"/>
      <c r="FR28" s="73"/>
      <c r="FS28" s="73"/>
      <c r="FT28" s="73"/>
      <c r="FU28" s="73"/>
      <c r="FV28" s="73"/>
      <c r="FW28" s="73"/>
      <c r="FX28" s="73"/>
      <c r="FY28" s="73"/>
      <c r="FZ28" s="73"/>
      <c r="GA28" s="73"/>
      <c r="GB28" s="73"/>
      <c r="GC28" s="73"/>
      <c r="GD28" s="73"/>
      <c r="GE28" s="73"/>
      <c r="GF28" s="73"/>
      <c r="GG28" s="73"/>
      <c r="GH28" s="73"/>
      <c r="GI28" s="73"/>
      <c r="GJ28" s="73"/>
      <c r="GK28" s="73"/>
      <c r="GL28" s="73"/>
      <c r="GM28" s="73"/>
      <c r="GN28" s="73"/>
      <c r="GO28" s="73"/>
      <c r="GP28" s="73"/>
      <c r="GQ28" s="73"/>
      <c r="GR28" s="73"/>
      <c r="GS28" s="73"/>
      <c r="GT28" s="73"/>
      <c r="GU28" s="73"/>
      <c r="GV28" s="73"/>
      <c r="GW28" s="73"/>
      <c r="GX28" s="73"/>
      <c r="GY28" s="73"/>
      <c r="GZ28" s="73"/>
      <c r="HA28" s="73"/>
      <c r="HB28" s="73"/>
      <c r="HC28" s="73"/>
      <c r="HD28" s="73"/>
      <c r="HE28" s="73"/>
      <c r="HF28" s="73"/>
      <c r="HG28" s="73"/>
      <c r="HH28" s="73"/>
      <c r="HI28" s="73"/>
      <c r="HJ28" s="73"/>
      <c r="HK28" s="73"/>
      <c r="HL28" s="73"/>
      <c r="HM28" s="73"/>
      <c r="HN28" s="73"/>
      <c r="HO28" s="73"/>
      <c r="HP28" s="73"/>
      <c r="HQ28" s="73"/>
      <c r="HR28" s="73"/>
      <c r="HS28" s="73"/>
      <c r="HT28" s="73"/>
      <c r="HU28" s="73"/>
      <c r="HV28" s="73"/>
      <c r="HW28" s="73"/>
      <c r="HX28" s="73"/>
      <c r="HY28" s="73"/>
      <c r="HZ28" s="73"/>
      <c r="IA28" s="73"/>
      <c r="IB28" s="73"/>
      <c r="IC28" s="73"/>
      <c r="ID28" s="73"/>
      <c r="IE28" s="73"/>
      <c r="IF28" s="73"/>
      <c r="IG28" s="73"/>
      <c r="IH28" s="73"/>
      <c r="II28" s="73"/>
      <c r="IJ28" s="73"/>
      <c r="IK28" s="73"/>
      <c r="IL28" s="73"/>
      <c r="IM28" s="73"/>
      <c r="IN28" s="73"/>
      <c r="IO28" s="73"/>
      <c r="IP28" s="73"/>
      <c r="IQ28" s="73"/>
    </row>
    <row r="29" s="4" customFormat="1" ht="33" customHeight="1" spans="1:251">
      <c r="A29" s="27" t="s">
        <v>91</v>
      </c>
      <c r="B29" s="28"/>
      <c r="C29" s="29"/>
      <c r="D29" s="33"/>
      <c r="E29" s="34"/>
      <c r="F29" s="20">
        <f>SUM(F30:F32)</f>
        <v>50800</v>
      </c>
      <c r="G29" s="20">
        <f t="shared" ref="G29:Q29" si="3">SUM(G30:G32)</f>
        <v>0</v>
      </c>
      <c r="H29" s="20">
        <f t="shared" si="3"/>
        <v>0</v>
      </c>
      <c r="I29" s="20">
        <f t="shared" si="3"/>
        <v>0</v>
      </c>
      <c r="J29" s="20">
        <f t="shared" si="3"/>
        <v>41000</v>
      </c>
      <c r="K29" s="20">
        <f t="shared" si="3"/>
        <v>6800</v>
      </c>
      <c r="L29" s="20">
        <f t="shared" si="3"/>
        <v>3000</v>
      </c>
      <c r="M29" s="20">
        <f t="shared" si="3"/>
        <v>2500</v>
      </c>
      <c r="N29" s="67">
        <f t="shared" si="3"/>
        <v>48300</v>
      </c>
      <c r="O29" s="67">
        <f t="shared" si="3"/>
        <v>8400</v>
      </c>
      <c r="P29" s="67">
        <f t="shared" si="3"/>
        <v>27.67</v>
      </c>
      <c r="Q29" s="67">
        <f t="shared" si="3"/>
        <v>0</v>
      </c>
      <c r="R29" s="39"/>
      <c r="S29" s="49"/>
      <c r="T29" s="2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73"/>
      <c r="EQ29" s="73"/>
      <c r="ER29" s="73"/>
      <c r="ES29" s="73"/>
      <c r="ET29" s="73"/>
      <c r="EU29" s="73"/>
      <c r="EV29" s="73"/>
      <c r="EW29" s="73"/>
      <c r="EX29" s="73"/>
      <c r="EY29" s="73"/>
      <c r="EZ29" s="73"/>
      <c r="FA29" s="73"/>
      <c r="FB29" s="73"/>
      <c r="FC29" s="73"/>
      <c r="FD29" s="73"/>
      <c r="FE29" s="73"/>
      <c r="FF29" s="73"/>
      <c r="FG29" s="73"/>
      <c r="FH29" s="73"/>
      <c r="FI29" s="73"/>
      <c r="FJ29" s="73"/>
      <c r="FK29" s="73"/>
      <c r="FL29" s="73"/>
      <c r="FM29" s="73"/>
      <c r="FN29" s="73"/>
      <c r="FO29" s="73"/>
      <c r="FP29" s="73"/>
      <c r="FQ29" s="73"/>
      <c r="FR29" s="73"/>
      <c r="FS29" s="73"/>
      <c r="FT29" s="73"/>
      <c r="FU29" s="73"/>
      <c r="FV29" s="73"/>
      <c r="FW29" s="73"/>
      <c r="FX29" s="73"/>
      <c r="FY29" s="73"/>
      <c r="FZ29" s="73"/>
      <c r="GA29" s="73"/>
      <c r="GB29" s="73"/>
      <c r="GC29" s="73"/>
      <c r="GD29" s="73"/>
      <c r="GE29" s="73"/>
      <c r="GF29" s="73"/>
      <c r="GG29" s="73"/>
      <c r="GH29" s="73"/>
      <c r="GI29" s="73"/>
      <c r="GJ29" s="73"/>
      <c r="GK29" s="73"/>
      <c r="GL29" s="73"/>
      <c r="GM29" s="73"/>
      <c r="GN29" s="73"/>
      <c r="GO29" s="73"/>
      <c r="GP29" s="73"/>
      <c r="GQ29" s="73"/>
      <c r="GR29" s="73"/>
      <c r="GS29" s="73"/>
      <c r="GT29" s="73"/>
      <c r="GU29" s="73"/>
      <c r="GV29" s="73"/>
      <c r="GW29" s="73"/>
      <c r="GX29" s="73"/>
      <c r="GY29" s="73"/>
      <c r="GZ29" s="73"/>
      <c r="HA29" s="73"/>
      <c r="HB29" s="73"/>
      <c r="HC29" s="73"/>
      <c r="HD29" s="73"/>
      <c r="HE29" s="73"/>
      <c r="HF29" s="73"/>
      <c r="HG29" s="73"/>
      <c r="HH29" s="73"/>
      <c r="HI29" s="73"/>
      <c r="HJ29" s="73"/>
      <c r="HK29" s="73"/>
      <c r="HL29" s="73"/>
      <c r="HM29" s="73"/>
      <c r="HN29" s="73"/>
      <c r="HO29" s="73"/>
      <c r="HP29" s="73"/>
      <c r="HQ29" s="73"/>
      <c r="HR29" s="73"/>
      <c r="HS29" s="73"/>
      <c r="HT29" s="73"/>
      <c r="HU29" s="73"/>
      <c r="HV29" s="73"/>
      <c r="HW29" s="73"/>
      <c r="HX29" s="73"/>
      <c r="HY29" s="73"/>
      <c r="HZ29" s="73"/>
      <c r="IA29" s="73"/>
      <c r="IB29" s="73"/>
      <c r="IC29" s="73"/>
      <c r="ID29" s="73"/>
      <c r="IE29" s="73"/>
      <c r="IF29" s="73"/>
      <c r="IG29" s="73"/>
      <c r="IH29" s="73"/>
      <c r="II29" s="73"/>
      <c r="IJ29" s="73"/>
      <c r="IK29" s="73"/>
      <c r="IL29" s="73"/>
      <c r="IM29" s="73"/>
      <c r="IN29" s="73"/>
      <c r="IO29" s="73"/>
      <c r="IP29" s="73"/>
      <c r="IQ29" s="73"/>
    </row>
    <row r="30" s="4" customFormat="1" ht="180.95" customHeight="1" spans="1:251">
      <c r="A30" s="30">
        <v>20</v>
      </c>
      <c r="B30" s="35" t="s">
        <v>92</v>
      </c>
      <c r="C30" s="36" t="s">
        <v>61</v>
      </c>
      <c r="D30" s="35" t="s">
        <v>93</v>
      </c>
      <c r="E30" s="30" t="s">
        <v>94</v>
      </c>
      <c r="F30" s="37">
        <v>9800</v>
      </c>
      <c r="G30" s="34">
        <v>0</v>
      </c>
      <c r="H30" s="34">
        <v>0</v>
      </c>
      <c r="I30" s="34">
        <v>0</v>
      </c>
      <c r="J30" s="34">
        <v>3000</v>
      </c>
      <c r="K30" s="34">
        <v>6800</v>
      </c>
      <c r="L30" s="34">
        <v>0</v>
      </c>
      <c r="M30" s="34">
        <v>2500</v>
      </c>
      <c r="N30" s="30">
        <v>7300</v>
      </c>
      <c r="O30" s="34">
        <v>7300</v>
      </c>
      <c r="P30" s="32">
        <v>27.67</v>
      </c>
      <c r="Q30" s="32">
        <v>0</v>
      </c>
      <c r="R30" s="39" t="s">
        <v>95</v>
      </c>
      <c r="S30" s="49" t="s">
        <v>64</v>
      </c>
      <c r="T30" s="2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73"/>
      <c r="EQ30" s="73"/>
      <c r="ER30" s="73"/>
      <c r="ES30" s="73"/>
      <c r="ET30" s="73"/>
      <c r="EU30" s="73"/>
      <c r="EV30" s="73"/>
      <c r="EW30" s="73"/>
      <c r="EX30" s="73"/>
      <c r="EY30" s="73"/>
      <c r="EZ30" s="73"/>
      <c r="FA30" s="73"/>
      <c r="FB30" s="73"/>
      <c r="FC30" s="73"/>
      <c r="FD30" s="73"/>
      <c r="FE30" s="73"/>
      <c r="FF30" s="73"/>
      <c r="FG30" s="73"/>
      <c r="FH30" s="73"/>
      <c r="FI30" s="73"/>
      <c r="FJ30" s="73"/>
      <c r="FK30" s="73"/>
      <c r="FL30" s="73"/>
      <c r="FM30" s="73"/>
      <c r="FN30" s="73"/>
      <c r="FO30" s="73"/>
      <c r="FP30" s="73"/>
      <c r="FQ30" s="73"/>
      <c r="FR30" s="73"/>
      <c r="FS30" s="73"/>
      <c r="FT30" s="73"/>
      <c r="FU30" s="73"/>
      <c r="FV30" s="73"/>
      <c r="FW30" s="73"/>
      <c r="FX30" s="73"/>
      <c r="FY30" s="73"/>
      <c r="FZ30" s="73"/>
      <c r="GA30" s="73"/>
      <c r="GB30" s="73"/>
      <c r="GC30" s="73"/>
      <c r="GD30" s="73"/>
      <c r="GE30" s="73"/>
      <c r="GF30" s="73"/>
      <c r="GG30" s="73"/>
      <c r="GH30" s="73"/>
      <c r="GI30" s="73"/>
      <c r="GJ30" s="73"/>
      <c r="GK30" s="73"/>
      <c r="GL30" s="73"/>
      <c r="GM30" s="73"/>
      <c r="GN30" s="73"/>
      <c r="GO30" s="73"/>
      <c r="GP30" s="73"/>
      <c r="GQ30" s="73"/>
      <c r="GR30" s="73"/>
      <c r="GS30" s="73"/>
      <c r="GT30" s="73"/>
      <c r="GU30" s="73"/>
      <c r="GV30" s="73"/>
      <c r="GW30" s="73"/>
      <c r="GX30" s="73"/>
      <c r="GY30" s="73"/>
      <c r="GZ30" s="73"/>
      <c r="HA30" s="73"/>
      <c r="HB30" s="73"/>
      <c r="HC30" s="73"/>
      <c r="HD30" s="73"/>
      <c r="HE30" s="73"/>
      <c r="HF30" s="73"/>
      <c r="HG30" s="73"/>
      <c r="HH30" s="73"/>
      <c r="HI30" s="73"/>
      <c r="HJ30" s="73"/>
      <c r="HK30" s="73"/>
      <c r="HL30" s="73"/>
      <c r="HM30" s="73"/>
      <c r="HN30" s="73"/>
      <c r="HO30" s="73"/>
      <c r="HP30" s="73"/>
      <c r="HQ30" s="73"/>
      <c r="HR30" s="73"/>
      <c r="HS30" s="73"/>
      <c r="HT30" s="73"/>
      <c r="HU30" s="73"/>
      <c r="HV30" s="73"/>
      <c r="HW30" s="73"/>
      <c r="HX30" s="73"/>
      <c r="HY30" s="73"/>
      <c r="HZ30" s="73"/>
      <c r="IA30" s="73"/>
      <c r="IB30" s="73"/>
      <c r="IC30" s="73"/>
      <c r="ID30" s="73"/>
      <c r="IE30" s="73"/>
      <c r="IF30" s="73"/>
      <c r="IG30" s="73"/>
      <c r="IH30" s="73"/>
      <c r="II30" s="73"/>
      <c r="IJ30" s="73"/>
      <c r="IK30" s="73"/>
      <c r="IL30" s="73"/>
      <c r="IM30" s="73"/>
      <c r="IN30" s="73"/>
      <c r="IO30" s="73"/>
      <c r="IP30" s="73"/>
      <c r="IQ30" s="73"/>
    </row>
    <row r="31" s="4" customFormat="1" ht="113.1" customHeight="1" spans="1:251">
      <c r="A31" s="30">
        <v>21</v>
      </c>
      <c r="B31" s="35" t="s">
        <v>96</v>
      </c>
      <c r="C31" s="36" t="s">
        <v>30</v>
      </c>
      <c r="D31" s="35" t="s">
        <v>97</v>
      </c>
      <c r="E31" s="30" t="s">
        <v>55</v>
      </c>
      <c r="F31" s="37">
        <v>3000</v>
      </c>
      <c r="G31" s="34">
        <v>0</v>
      </c>
      <c r="H31" s="34">
        <v>0</v>
      </c>
      <c r="I31" s="34">
        <v>0</v>
      </c>
      <c r="J31" s="34">
        <v>0</v>
      </c>
      <c r="K31" s="34">
        <v>0</v>
      </c>
      <c r="L31" s="34">
        <v>3000</v>
      </c>
      <c r="M31" s="34">
        <v>0</v>
      </c>
      <c r="N31" s="30">
        <v>3000</v>
      </c>
      <c r="O31" s="34">
        <v>1100</v>
      </c>
      <c r="P31" s="32"/>
      <c r="Q31" s="65"/>
      <c r="R31" s="39"/>
      <c r="S31" s="49" t="s">
        <v>98</v>
      </c>
      <c r="T31" s="2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3"/>
      <c r="GM31" s="73"/>
      <c r="GN31" s="73"/>
      <c r="GO31" s="73"/>
      <c r="GP31" s="73"/>
      <c r="GQ31" s="73"/>
      <c r="GR31" s="73"/>
      <c r="GS31" s="73"/>
      <c r="GT31" s="73"/>
      <c r="GU31" s="73"/>
      <c r="GV31" s="73"/>
      <c r="GW31" s="73"/>
      <c r="GX31" s="73"/>
      <c r="GY31" s="73"/>
      <c r="GZ31" s="73"/>
      <c r="HA31" s="73"/>
      <c r="HB31" s="73"/>
      <c r="HC31" s="73"/>
      <c r="HD31" s="73"/>
      <c r="HE31" s="73"/>
      <c r="HF31" s="73"/>
      <c r="HG31" s="73"/>
      <c r="HH31" s="73"/>
      <c r="HI31" s="73"/>
      <c r="HJ31" s="73"/>
      <c r="HK31" s="73"/>
      <c r="HL31" s="73"/>
      <c r="HM31" s="73"/>
      <c r="HN31" s="73"/>
      <c r="HO31" s="73"/>
      <c r="HP31" s="73"/>
      <c r="HQ31" s="73"/>
      <c r="HR31" s="73"/>
      <c r="HS31" s="73"/>
      <c r="HT31" s="73"/>
      <c r="HU31" s="73"/>
      <c r="HV31" s="73"/>
      <c r="HW31" s="73"/>
      <c r="HX31" s="73"/>
      <c r="HY31" s="73"/>
      <c r="HZ31" s="73"/>
      <c r="IA31" s="73"/>
      <c r="IB31" s="73"/>
      <c r="IC31" s="73"/>
      <c r="ID31" s="73"/>
      <c r="IE31" s="73"/>
      <c r="IF31" s="73"/>
      <c r="IG31" s="73"/>
      <c r="IH31" s="73"/>
      <c r="II31" s="73"/>
      <c r="IJ31" s="73"/>
      <c r="IK31" s="73"/>
      <c r="IL31" s="73"/>
      <c r="IM31" s="73"/>
      <c r="IN31" s="73"/>
      <c r="IO31" s="73"/>
      <c r="IP31" s="73"/>
      <c r="IQ31" s="73"/>
    </row>
    <row r="32" s="4" customFormat="1" ht="113.1" customHeight="1" spans="1:251">
      <c r="A32" s="30">
        <v>22</v>
      </c>
      <c r="B32" s="35" t="s">
        <v>99</v>
      </c>
      <c r="C32" s="36" t="s">
        <v>30</v>
      </c>
      <c r="D32" s="35" t="s">
        <v>100</v>
      </c>
      <c r="E32" s="30" t="s">
        <v>72</v>
      </c>
      <c r="F32" s="37">
        <v>38000</v>
      </c>
      <c r="G32" s="34">
        <v>0</v>
      </c>
      <c r="H32" s="34">
        <v>0</v>
      </c>
      <c r="I32" s="34">
        <v>0</v>
      </c>
      <c r="J32" s="34">
        <v>38000</v>
      </c>
      <c r="K32" s="34">
        <v>0</v>
      </c>
      <c r="L32" s="34">
        <v>0</v>
      </c>
      <c r="M32" s="34">
        <v>0</v>
      </c>
      <c r="N32" s="30">
        <v>38000</v>
      </c>
      <c r="O32" s="34"/>
      <c r="P32" s="32"/>
      <c r="Q32" s="65"/>
      <c r="R32" s="39"/>
      <c r="S32" s="49" t="s">
        <v>101</v>
      </c>
      <c r="T32" s="2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c r="EH32" s="73"/>
      <c r="EI32" s="73"/>
      <c r="EJ32" s="73"/>
      <c r="EK32" s="73"/>
      <c r="EL32" s="73"/>
      <c r="EM32" s="73"/>
      <c r="EN32" s="73"/>
      <c r="EO32" s="73"/>
      <c r="EP32" s="73"/>
      <c r="EQ32" s="73"/>
      <c r="ER32" s="73"/>
      <c r="ES32" s="73"/>
      <c r="ET32" s="73"/>
      <c r="EU32" s="73"/>
      <c r="EV32" s="73"/>
      <c r="EW32" s="73"/>
      <c r="EX32" s="73"/>
      <c r="EY32" s="73"/>
      <c r="EZ32" s="73"/>
      <c r="FA32" s="73"/>
      <c r="FB32" s="73"/>
      <c r="FC32" s="73"/>
      <c r="FD32" s="73"/>
      <c r="FE32" s="73"/>
      <c r="FF32" s="73"/>
      <c r="FG32" s="73"/>
      <c r="FH32" s="73"/>
      <c r="FI32" s="73"/>
      <c r="FJ32" s="73"/>
      <c r="FK32" s="73"/>
      <c r="FL32" s="73"/>
      <c r="FM32" s="73"/>
      <c r="FN32" s="73"/>
      <c r="FO32" s="73"/>
      <c r="FP32" s="73"/>
      <c r="FQ32" s="73"/>
      <c r="FR32" s="73"/>
      <c r="FS32" s="73"/>
      <c r="FT32" s="73"/>
      <c r="FU32" s="73"/>
      <c r="FV32" s="73"/>
      <c r="FW32" s="73"/>
      <c r="FX32" s="73"/>
      <c r="FY32" s="73"/>
      <c r="FZ32" s="73"/>
      <c r="GA32" s="73"/>
      <c r="GB32" s="73"/>
      <c r="GC32" s="73"/>
      <c r="GD32" s="73"/>
      <c r="GE32" s="73"/>
      <c r="GF32" s="73"/>
      <c r="GG32" s="73"/>
      <c r="GH32" s="73"/>
      <c r="GI32" s="73"/>
      <c r="GJ32" s="73"/>
      <c r="GK32" s="73"/>
      <c r="GL32" s="73"/>
      <c r="GM32" s="73"/>
      <c r="GN32" s="73"/>
      <c r="GO32" s="73"/>
      <c r="GP32" s="73"/>
      <c r="GQ32" s="73"/>
      <c r="GR32" s="73"/>
      <c r="GS32" s="73"/>
      <c r="GT32" s="73"/>
      <c r="GU32" s="73"/>
      <c r="GV32" s="73"/>
      <c r="GW32" s="73"/>
      <c r="GX32" s="73"/>
      <c r="GY32" s="73"/>
      <c r="GZ32" s="73"/>
      <c r="HA32" s="73"/>
      <c r="HB32" s="73"/>
      <c r="HC32" s="73"/>
      <c r="HD32" s="73"/>
      <c r="HE32" s="73"/>
      <c r="HF32" s="73"/>
      <c r="HG32" s="73"/>
      <c r="HH32" s="73"/>
      <c r="HI32" s="73"/>
      <c r="HJ32" s="73"/>
      <c r="HK32" s="73"/>
      <c r="HL32" s="73"/>
      <c r="HM32" s="73"/>
      <c r="HN32" s="73"/>
      <c r="HO32" s="73"/>
      <c r="HP32" s="73"/>
      <c r="HQ32" s="73"/>
      <c r="HR32" s="73"/>
      <c r="HS32" s="73"/>
      <c r="HT32" s="73"/>
      <c r="HU32" s="73"/>
      <c r="HV32" s="73"/>
      <c r="HW32" s="73"/>
      <c r="HX32" s="73"/>
      <c r="HY32" s="73"/>
      <c r="HZ32" s="73"/>
      <c r="IA32" s="73"/>
      <c r="IB32" s="73"/>
      <c r="IC32" s="73"/>
      <c r="ID32" s="73"/>
      <c r="IE32" s="73"/>
      <c r="IF32" s="73"/>
      <c r="IG32" s="73"/>
      <c r="IH32" s="73"/>
      <c r="II32" s="73"/>
      <c r="IJ32" s="73"/>
      <c r="IK32" s="73"/>
      <c r="IL32" s="73"/>
      <c r="IM32" s="73"/>
      <c r="IN32" s="73"/>
      <c r="IO32" s="73"/>
      <c r="IP32" s="73"/>
      <c r="IQ32" s="73"/>
    </row>
    <row r="33" s="4" customFormat="1" ht="30.95" customHeight="1" spans="1:251">
      <c r="A33" s="27" t="s">
        <v>102</v>
      </c>
      <c r="B33" s="28"/>
      <c r="C33" s="29"/>
      <c r="D33" s="35"/>
      <c r="E33" s="30"/>
      <c r="F33" s="42">
        <f>SUM(F34:F45)</f>
        <v>196009</v>
      </c>
      <c r="G33" s="42">
        <f t="shared" ref="G33:Q33" si="4">SUM(G34:G45)</f>
        <v>41120</v>
      </c>
      <c r="H33" s="42">
        <f t="shared" si="4"/>
        <v>59429</v>
      </c>
      <c r="I33" s="42">
        <f t="shared" si="4"/>
        <v>89737</v>
      </c>
      <c r="J33" s="42">
        <f t="shared" si="4"/>
        <v>0</v>
      </c>
      <c r="K33" s="42">
        <f t="shared" si="4"/>
        <v>0</v>
      </c>
      <c r="L33" s="42">
        <f t="shared" si="4"/>
        <v>0</v>
      </c>
      <c r="M33" s="42">
        <f t="shared" si="4"/>
        <v>11200</v>
      </c>
      <c r="N33" s="19">
        <f t="shared" si="4"/>
        <v>184809</v>
      </c>
      <c r="O33" s="42">
        <f t="shared" si="4"/>
        <v>21717</v>
      </c>
      <c r="P33" s="42">
        <f t="shared" si="4"/>
        <v>1532.69</v>
      </c>
      <c r="Q33" s="42">
        <f t="shared" si="4"/>
        <v>1491.69</v>
      </c>
      <c r="R33" s="39"/>
      <c r="S33" s="49"/>
      <c r="T33" s="2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73"/>
      <c r="EQ33" s="73"/>
      <c r="ER33" s="73"/>
      <c r="ES33" s="73"/>
      <c r="ET33" s="73"/>
      <c r="EU33" s="73"/>
      <c r="EV33" s="73"/>
      <c r="EW33" s="73"/>
      <c r="EX33" s="73"/>
      <c r="EY33" s="73"/>
      <c r="EZ33" s="73"/>
      <c r="FA33" s="73"/>
      <c r="FB33" s="73"/>
      <c r="FC33" s="73"/>
      <c r="FD33" s="73"/>
      <c r="FE33" s="73"/>
      <c r="FF33" s="73"/>
      <c r="FG33" s="73"/>
      <c r="FH33" s="73"/>
      <c r="FI33" s="73"/>
      <c r="FJ33" s="73"/>
      <c r="FK33" s="73"/>
      <c r="FL33" s="73"/>
      <c r="FM33" s="73"/>
      <c r="FN33" s="73"/>
      <c r="FO33" s="73"/>
      <c r="FP33" s="73"/>
      <c r="FQ33" s="73"/>
      <c r="FR33" s="73"/>
      <c r="FS33" s="73"/>
      <c r="FT33" s="73"/>
      <c r="FU33" s="73"/>
      <c r="FV33" s="73"/>
      <c r="FW33" s="73"/>
      <c r="FX33" s="73"/>
      <c r="FY33" s="73"/>
      <c r="FZ33" s="73"/>
      <c r="GA33" s="73"/>
      <c r="GB33" s="73"/>
      <c r="GC33" s="73"/>
      <c r="GD33" s="73"/>
      <c r="GE33" s="73"/>
      <c r="GF33" s="73"/>
      <c r="GG33" s="73"/>
      <c r="GH33" s="73"/>
      <c r="GI33" s="73"/>
      <c r="GJ33" s="73"/>
      <c r="GK33" s="73"/>
      <c r="GL33" s="73"/>
      <c r="GM33" s="73"/>
      <c r="GN33" s="73"/>
      <c r="GO33" s="73"/>
      <c r="GP33" s="73"/>
      <c r="GQ33" s="73"/>
      <c r="GR33" s="73"/>
      <c r="GS33" s="73"/>
      <c r="GT33" s="73"/>
      <c r="GU33" s="73"/>
      <c r="GV33" s="73"/>
      <c r="GW33" s="73"/>
      <c r="GX33" s="73"/>
      <c r="GY33" s="73"/>
      <c r="GZ33" s="73"/>
      <c r="HA33" s="73"/>
      <c r="HB33" s="73"/>
      <c r="HC33" s="73"/>
      <c r="HD33" s="73"/>
      <c r="HE33" s="73"/>
      <c r="HF33" s="73"/>
      <c r="HG33" s="73"/>
      <c r="HH33" s="73"/>
      <c r="HI33" s="73"/>
      <c r="HJ33" s="73"/>
      <c r="HK33" s="73"/>
      <c r="HL33" s="73"/>
      <c r="HM33" s="73"/>
      <c r="HN33" s="73"/>
      <c r="HO33" s="73"/>
      <c r="HP33" s="73"/>
      <c r="HQ33" s="73"/>
      <c r="HR33" s="73"/>
      <c r="HS33" s="73"/>
      <c r="HT33" s="73"/>
      <c r="HU33" s="73"/>
      <c r="HV33" s="73"/>
      <c r="HW33" s="73"/>
      <c r="HX33" s="73"/>
      <c r="HY33" s="73"/>
      <c r="HZ33" s="73"/>
      <c r="IA33" s="73"/>
      <c r="IB33" s="73"/>
      <c r="IC33" s="73"/>
      <c r="ID33" s="73"/>
      <c r="IE33" s="73"/>
      <c r="IF33" s="73"/>
      <c r="IG33" s="73"/>
      <c r="IH33" s="73"/>
      <c r="II33" s="73"/>
      <c r="IJ33" s="73"/>
      <c r="IK33" s="73"/>
      <c r="IL33" s="73"/>
      <c r="IM33" s="73"/>
      <c r="IN33" s="73"/>
      <c r="IO33" s="73"/>
      <c r="IP33" s="73"/>
      <c r="IQ33" s="73"/>
    </row>
    <row r="34" ht="90.95" customHeight="1" spans="1:20">
      <c r="A34" s="30">
        <v>23</v>
      </c>
      <c r="B34" s="35" t="s">
        <v>103</v>
      </c>
      <c r="C34" s="30" t="s">
        <v>30</v>
      </c>
      <c r="D34" s="35" t="s">
        <v>104</v>
      </c>
      <c r="E34" s="37" t="s">
        <v>55</v>
      </c>
      <c r="F34" s="32">
        <v>21838</v>
      </c>
      <c r="G34" s="43">
        <v>6651</v>
      </c>
      <c r="H34" s="32">
        <v>8635</v>
      </c>
      <c r="I34" s="43">
        <v>6552</v>
      </c>
      <c r="J34" s="44">
        <v>0</v>
      </c>
      <c r="K34" s="44">
        <v>0</v>
      </c>
      <c r="L34" s="44">
        <v>0</v>
      </c>
      <c r="M34" s="44">
        <v>0</v>
      </c>
      <c r="N34" s="32">
        <v>21838</v>
      </c>
      <c r="O34" s="43">
        <v>3764</v>
      </c>
      <c r="P34" s="46">
        <v>224.05</v>
      </c>
      <c r="Q34" s="46">
        <v>224.05</v>
      </c>
      <c r="R34" s="75" t="s">
        <v>105</v>
      </c>
      <c r="S34" s="49" t="s">
        <v>106</v>
      </c>
      <c r="T34" s="76"/>
    </row>
    <row r="35" ht="94.15" customHeight="1" spans="1:20">
      <c r="A35" s="30">
        <v>24</v>
      </c>
      <c r="B35" s="35" t="s">
        <v>107</v>
      </c>
      <c r="C35" s="30" t="s">
        <v>61</v>
      </c>
      <c r="D35" s="35" t="s">
        <v>108</v>
      </c>
      <c r="E35" s="37" t="s">
        <v>32</v>
      </c>
      <c r="F35" s="43">
        <v>7287</v>
      </c>
      <c r="G35" s="43">
        <v>0</v>
      </c>
      <c r="H35" s="43">
        <v>5101</v>
      </c>
      <c r="I35" s="43">
        <v>2186</v>
      </c>
      <c r="J35" s="44">
        <v>0</v>
      </c>
      <c r="K35" s="44">
        <v>0</v>
      </c>
      <c r="L35" s="44">
        <v>0</v>
      </c>
      <c r="M35" s="44">
        <v>1200</v>
      </c>
      <c r="N35" s="43">
        <v>6087</v>
      </c>
      <c r="O35" s="43">
        <v>1587</v>
      </c>
      <c r="P35" s="46">
        <v>76</v>
      </c>
      <c r="Q35" s="46">
        <v>35</v>
      </c>
      <c r="R35" s="75"/>
      <c r="S35" s="49" t="s">
        <v>106</v>
      </c>
      <c r="T35" s="76"/>
    </row>
    <row r="36" ht="89.1" customHeight="1" spans="1:20">
      <c r="A36" s="30">
        <v>25</v>
      </c>
      <c r="B36" s="35" t="s">
        <v>109</v>
      </c>
      <c r="C36" s="30" t="s">
        <v>30</v>
      </c>
      <c r="D36" s="35" t="s">
        <v>110</v>
      </c>
      <c r="E36" s="37" t="s">
        <v>46</v>
      </c>
      <c r="F36" s="43">
        <v>5723</v>
      </c>
      <c r="G36" s="44"/>
      <c r="H36" s="44"/>
      <c r="I36" s="44"/>
      <c r="J36" s="44"/>
      <c r="K36" s="44"/>
      <c r="L36" s="44"/>
      <c r="M36" s="43">
        <v>0</v>
      </c>
      <c r="N36" s="43">
        <v>5723</v>
      </c>
      <c r="O36" s="43">
        <v>1300</v>
      </c>
      <c r="P36" s="46"/>
      <c r="Q36" s="46"/>
      <c r="R36" s="75"/>
      <c r="S36" s="49" t="s">
        <v>106</v>
      </c>
      <c r="T36" s="76"/>
    </row>
    <row r="37" ht="180.95" customHeight="1" spans="1:20">
      <c r="A37" s="30">
        <v>26</v>
      </c>
      <c r="B37" s="35" t="s">
        <v>111</v>
      </c>
      <c r="C37" s="30" t="s">
        <v>30</v>
      </c>
      <c r="D37" s="35" t="s">
        <v>112</v>
      </c>
      <c r="E37" s="37" t="s">
        <v>46</v>
      </c>
      <c r="F37" s="44">
        <v>10000</v>
      </c>
      <c r="G37" s="44">
        <v>5000</v>
      </c>
      <c r="H37" s="44">
        <v>3000</v>
      </c>
      <c r="I37" s="44">
        <v>2000</v>
      </c>
      <c r="J37" s="43">
        <v>0</v>
      </c>
      <c r="K37" s="43">
        <v>0</v>
      </c>
      <c r="L37" s="43">
        <v>0</v>
      </c>
      <c r="M37" s="44">
        <v>0</v>
      </c>
      <c r="N37" s="44">
        <v>10000</v>
      </c>
      <c r="O37" s="44">
        <v>1800</v>
      </c>
      <c r="P37" s="46">
        <v>131</v>
      </c>
      <c r="Q37" s="46">
        <v>131</v>
      </c>
      <c r="R37" s="75" t="s">
        <v>113</v>
      </c>
      <c r="S37" s="49" t="s">
        <v>106</v>
      </c>
      <c r="T37" s="76"/>
    </row>
    <row r="38" ht="75" customHeight="1" spans="1:20">
      <c r="A38" s="30">
        <v>27</v>
      </c>
      <c r="B38" s="35" t="s">
        <v>114</v>
      </c>
      <c r="C38" s="30" t="s">
        <v>30</v>
      </c>
      <c r="D38" s="35" t="s">
        <v>115</v>
      </c>
      <c r="E38" s="37" t="s">
        <v>50</v>
      </c>
      <c r="F38" s="43">
        <v>37900</v>
      </c>
      <c r="G38" s="43">
        <v>11370</v>
      </c>
      <c r="H38" s="43">
        <v>15160</v>
      </c>
      <c r="I38" s="43">
        <v>11370</v>
      </c>
      <c r="J38" s="43">
        <v>0</v>
      </c>
      <c r="K38" s="43">
        <v>0</v>
      </c>
      <c r="L38" s="43">
        <v>0</v>
      </c>
      <c r="M38" s="43">
        <v>0</v>
      </c>
      <c r="N38" s="43">
        <v>37900</v>
      </c>
      <c r="O38" s="43">
        <v>0</v>
      </c>
      <c r="P38" s="47">
        <v>1101.64</v>
      </c>
      <c r="Q38" s="47">
        <v>1101.64</v>
      </c>
      <c r="R38" s="75" t="s">
        <v>116</v>
      </c>
      <c r="S38" s="49" t="s">
        <v>106</v>
      </c>
      <c r="T38" s="76"/>
    </row>
    <row r="39" ht="111.95" customHeight="1" spans="1:20">
      <c r="A39" s="30">
        <v>28</v>
      </c>
      <c r="B39" s="35" t="s">
        <v>117</v>
      </c>
      <c r="C39" s="30" t="s">
        <v>30</v>
      </c>
      <c r="D39" s="35" t="s">
        <v>118</v>
      </c>
      <c r="E39" s="37" t="s">
        <v>119</v>
      </c>
      <c r="F39" s="43">
        <v>7043</v>
      </c>
      <c r="G39" s="43">
        <v>0</v>
      </c>
      <c r="H39" s="43">
        <v>5634</v>
      </c>
      <c r="I39" s="43">
        <v>1409</v>
      </c>
      <c r="J39" s="43">
        <v>0</v>
      </c>
      <c r="K39" s="43">
        <v>0</v>
      </c>
      <c r="L39" s="43">
        <v>0</v>
      </c>
      <c r="M39" s="43">
        <v>0</v>
      </c>
      <c r="N39" s="43">
        <v>7043</v>
      </c>
      <c r="O39" s="43">
        <v>0</v>
      </c>
      <c r="P39" s="47">
        <v>0</v>
      </c>
      <c r="Q39" s="47">
        <v>0</v>
      </c>
      <c r="R39" s="75" t="s">
        <v>120</v>
      </c>
      <c r="S39" s="49" t="s">
        <v>106</v>
      </c>
      <c r="T39" s="76"/>
    </row>
    <row r="40" ht="153" customHeight="1" spans="1:20">
      <c r="A40" s="30">
        <v>29</v>
      </c>
      <c r="B40" s="35" t="s">
        <v>121</v>
      </c>
      <c r="C40" s="30" t="s">
        <v>30</v>
      </c>
      <c r="D40" s="35" t="s">
        <v>122</v>
      </c>
      <c r="E40" s="37" t="s">
        <v>55</v>
      </c>
      <c r="F40" s="43">
        <v>35905</v>
      </c>
      <c r="G40" s="43">
        <v>0</v>
      </c>
      <c r="H40" s="43">
        <v>0</v>
      </c>
      <c r="I40" s="43">
        <v>35905</v>
      </c>
      <c r="J40" s="43">
        <v>0</v>
      </c>
      <c r="K40" s="43">
        <v>0</v>
      </c>
      <c r="L40" s="43">
        <v>0</v>
      </c>
      <c r="M40" s="43">
        <v>0</v>
      </c>
      <c r="N40" s="43">
        <v>35905</v>
      </c>
      <c r="O40" s="44">
        <v>2000</v>
      </c>
      <c r="P40" s="46"/>
      <c r="Q40" s="46"/>
      <c r="R40" s="75" t="s">
        <v>123</v>
      </c>
      <c r="S40" s="49" t="s">
        <v>106</v>
      </c>
      <c r="T40" s="77"/>
    </row>
    <row r="41" ht="62.1" customHeight="1" spans="1:20">
      <c r="A41" s="30">
        <v>30</v>
      </c>
      <c r="B41" s="35" t="s">
        <v>124</v>
      </c>
      <c r="C41" s="30" t="s">
        <v>30</v>
      </c>
      <c r="D41" s="35" t="s">
        <v>125</v>
      </c>
      <c r="E41" s="37" t="s">
        <v>119</v>
      </c>
      <c r="F41" s="44">
        <v>8500</v>
      </c>
      <c r="G41" s="44">
        <v>3400</v>
      </c>
      <c r="H41" s="44">
        <v>3400</v>
      </c>
      <c r="I41" s="44">
        <v>1700</v>
      </c>
      <c r="J41" s="44">
        <v>0</v>
      </c>
      <c r="K41" s="44">
        <v>0</v>
      </c>
      <c r="L41" s="44">
        <v>0</v>
      </c>
      <c r="M41" s="44">
        <v>0</v>
      </c>
      <c r="N41" s="44">
        <v>8500</v>
      </c>
      <c r="O41" s="43">
        <v>0</v>
      </c>
      <c r="P41" s="46"/>
      <c r="Q41" s="46"/>
      <c r="R41" s="75"/>
      <c r="S41" s="49" t="s">
        <v>106</v>
      </c>
      <c r="T41" s="77"/>
    </row>
    <row r="42" ht="161.1" customHeight="1" spans="1:20">
      <c r="A42" s="30">
        <v>31</v>
      </c>
      <c r="B42" s="35" t="s">
        <v>126</v>
      </c>
      <c r="C42" s="30" t="s">
        <v>30</v>
      </c>
      <c r="D42" s="35" t="s">
        <v>127</v>
      </c>
      <c r="E42" s="37" t="s">
        <v>50</v>
      </c>
      <c r="F42" s="43">
        <v>1747</v>
      </c>
      <c r="G42" s="44">
        <v>699</v>
      </c>
      <c r="H42" s="44">
        <v>699</v>
      </c>
      <c r="I42" s="43">
        <v>349</v>
      </c>
      <c r="J42" s="44">
        <v>0</v>
      </c>
      <c r="K42" s="44">
        <v>0</v>
      </c>
      <c r="L42" s="44">
        <v>0</v>
      </c>
      <c r="M42" s="44">
        <v>0</v>
      </c>
      <c r="N42" s="43">
        <v>1747</v>
      </c>
      <c r="O42" s="44">
        <v>0</v>
      </c>
      <c r="P42" s="46">
        <v>0</v>
      </c>
      <c r="Q42" s="46">
        <v>0</v>
      </c>
      <c r="R42" s="75" t="s">
        <v>128</v>
      </c>
      <c r="S42" s="49" t="s">
        <v>106</v>
      </c>
      <c r="T42" s="77"/>
    </row>
    <row r="43" ht="105.95" customHeight="1" spans="1:20">
      <c r="A43" s="30">
        <v>32</v>
      </c>
      <c r="B43" s="45" t="s">
        <v>129</v>
      </c>
      <c r="C43" s="30" t="s">
        <v>30</v>
      </c>
      <c r="D43" s="45" t="s">
        <v>130</v>
      </c>
      <c r="E43" s="37" t="s">
        <v>50</v>
      </c>
      <c r="F43" s="46">
        <v>35000</v>
      </c>
      <c r="G43" s="46">
        <v>14000</v>
      </c>
      <c r="H43" s="46">
        <v>14000</v>
      </c>
      <c r="I43" s="46">
        <v>7000</v>
      </c>
      <c r="J43" s="46">
        <v>0</v>
      </c>
      <c r="K43" s="47">
        <v>0</v>
      </c>
      <c r="L43" s="46">
        <v>0</v>
      </c>
      <c r="M43" s="46">
        <v>0</v>
      </c>
      <c r="N43" s="46">
        <v>35000</v>
      </c>
      <c r="O43" s="46">
        <v>0</v>
      </c>
      <c r="P43" s="46"/>
      <c r="Q43" s="46"/>
      <c r="R43" s="75" t="s">
        <v>128</v>
      </c>
      <c r="S43" s="49" t="s">
        <v>106</v>
      </c>
      <c r="T43" s="78"/>
    </row>
    <row r="44" ht="105.95" customHeight="1" spans="1:20">
      <c r="A44" s="30">
        <v>33</v>
      </c>
      <c r="B44" s="45" t="s">
        <v>131</v>
      </c>
      <c r="C44" s="30" t="s">
        <v>30</v>
      </c>
      <c r="D44" s="45" t="s">
        <v>132</v>
      </c>
      <c r="E44" s="37" t="s">
        <v>133</v>
      </c>
      <c r="F44" s="47">
        <v>3800</v>
      </c>
      <c r="G44" s="47">
        <v>0</v>
      </c>
      <c r="H44" s="47">
        <v>3800</v>
      </c>
      <c r="I44" s="47">
        <v>0</v>
      </c>
      <c r="J44" s="47">
        <v>0</v>
      </c>
      <c r="K44" s="47">
        <v>0</v>
      </c>
      <c r="L44" s="47">
        <v>0</v>
      </c>
      <c r="M44" s="47">
        <v>0</v>
      </c>
      <c r="N44" s="47">
        <v>3800</v>
      </c>
      <c r="O44" s="47">
        <v>0</v>
      </c>
      <c r="P44" s="46"/>
      <c r="Q44" s="46"/>
      <c r="R44" s="75" t="s">
        <v>113</v>
      </c>
      <c r="S44" s="49" t="s">
        <v>106</v>
      </c>
      <c r="T44" s="78"/>
    </row>
    <row r="45" ht="75.95" customHeight="1" spans="1:21">
      <c r="A45" s="30">
        <v>34</v>
      </c>
      <c r="B45" s="38" t="s">
        <v>134</v>
      </c>
      <c r="C45" s="30" t="s">
        <v>61</v>
      </c>
      <c r="D45" s="38" t="s">
        <v>135</v>
      </c>
      <c r="E45" s="34" t="s">
        <v>136</v>
      </c>
      <c r="F45" s="34">
        <v>21266</v>
      </c>
      <c r="G45" s="34">
        <v>0</v>
      </c>
      <c r="H45" s="34">
        <v>0</v>
      </c>
      <c r="I45" s="34">
        <v>21266</v>
      </c>
      <c r="J45" s="34">
        <v>0</v>
      </c>
      <c r="K45" s="34">
        <v>0</v>
      </c>
      <c r="L45" s="34">
        <v>0</v>
      </c>
      <c r="M45" s="34">
        <v>10000</v>
      </c>
      <c r="N45" s="34">
        <v>11266</v>
      </c>
      <c r="O45" s="34">
        <v>11266</v>
      </c>
      <c r="P45" s="30">
        <v>0</v>
      </c>
      <c r="Q45" s="30">
        <v>0</v>
      </c>
      <c r="R45" s="39"/>
      <c r="S45" s="49" t="s">
        <v>137</v>
      </c>
      <c r="T45" s="78"/>
      <c r="U45" t="s">
        <v>138</v>
      </c>
    </row>
    <row r="46" ht="35.1" customHeight="1" spans="1:20">
      <c r="A46" s="27" t="s">
        <v>139</v>
      </c>
      <c r="B46" s="28"/>
      <c r="C46" s="29"/>
      <c r="D46" s="38"/>
      <c r="E46" s="34"/>
      <c r="F46" s="20">
        <f t="shared" ref="F46:Q46" si="5">SUM(F47:F49)</f>
        <v>71407</v>
      </c>
      <c r="G46" s="20">
        <f t="shared" si="5"/>
        <v>0</v>
      </c>
      <c r="H46" s="20">
        <f t="shared" si="5"/>
        <v>8000</v>
      </c>
      <c r="I46" s="20">
        <f t="shared" si="5"/>
        <v>63407</v>
      </c>
      <c r="J46" s="20">
        <f t="shared" si="5"/>
        <v>0</v>
      </c>
      <c r="K46" s="20">
        <f t="shared" si="5"/>
        <v>0</v>
      </c>
      <c r="L46" s="20">
        <f t="shared" si="5"/>
        <v>0</v>
      </c>
      <c r="M46" s="20">
        <f t="shared" si="5"/>
        <v>16831</v>
      </c>
      <c r="N46" s="20">
        <f t="shared" si="5"/>
        <v>54576</v>
      </c>
      <c r="O46" s="20">
        <f t="shared" si="5"/>
        <v>14500</v>
      </c>
      <c r="P46" s="20">
        <f t="shared" si="5"/>
        <v>1070.63</v>
      </c>
      <c r="Q46" s="20">
        <f t="shared" si="5"/>
        <v>258.33</v>
      </c>
      <c r="R46" s="39"/>
      <c r="S46" s="49"/>
      <c r="T46" s="78"/>
    </row>
    <row r="47" ht="57" customHeight="1" spans="1:20">
      <c r="A47" s="30">
        <v>35</v>
      </c>
      <c r="B47" s="38" t="s">
        <v>140</v>
      </c>
      <c r="C47" s="30" t="s">
        <v>61</v>
      </c>
      <c r="D47" s="38" t="s">
        <v>141</v>
      </c>
      <c r="E47" s="34" t="s">
        <v>59</v>
      </c>
      <c r="F47" s="34">
        <v>46407</v>
      </c>
      <c r="G47" s="34">
        <v>0</v>
      </c>
      <c r="H47" s="34">
        <v>0</v>
      </c>
      <c r="I47" s="34">
        <v>46407</v>
      </c>
      <c r="J47" s="34">
        <v>0</v>
      </c>
      <c r="K47" s="34">
        <v>0</v>
      </c>
      <c r="L47" s="34">
        <v>0</v>
      </c>
      <c r="M47" s="34">
        <v>10000</v>
      </c>
      <c r="N47" s="34">
        <v>36407</v>
      </c>
      <c r="O47" s="34">
        <v>14500</v>
      </c>
      <c r="P47" s="30">
        <v>50</v>
      </c>
      <c r="Q47" s="30">
        <v>250</v>
      </c>
      <c r="R47" s="39"/>
      <c r="S47" s="49" t="s">
        <v>101</v>
      </c>
      <c r="T47" s="78"/>
    </row>
    <row r="48" ht="78.95" customHeight="1" spans="1:20">
      <c r="A48" s="30">
        <v>36</v>
      </c>
      <c r="B48" s="45" t="s">
        <v>142</v>
      </c>
      <c r="C48" s="30" t="s">
        <v>61</v>
      </c>
      <c r="D48" s="38" t="s">
        <v>143</v>
      </c>
      <c r="E48" s="34" t="s">
        <v>59</v>
      </c>
      <c r="F48" s="34">
        <v>15000</v>
      </c>
      <c r="G48" s="34">
        <v>0</v>
      </c>
      <c r="H48" s="34">
        <v>0</v>
      </c>
      <c r="I48" s="34">
        <v>15000</v>
      </c>
      <c r="J48" s="34">
        <v>0</v>
      </c>
      <c r="K48" s="34">
        <v>0</v>
      </c>
      <c r="L48" s="34">
        <v>0</v>
      </c>
      <c r="M48" s="68">
        <v>6831</v>
      </c>
      <c r="N48" s="30">
        <v>8169</v>
      </c>
      <c r="O48" s="65">
        <v>0</v>
      </c>
      <c r="P48" s="50">
        <v>20.63</v>
      </c>
      <c r="Q48" s="50">
        <v>8.33</v>
      </c>
      <c r="R48" s="39"/>
      <c r="S48" s="49" t="s">
        <v>101</v>
      </c>
      <c r="T48" s="78"/>
    </row>
    <row r="49" ht="78.95" customHeight="1" spans="1:20">
      <c r="A49" s="30">
        <v>37</v>
      </c>
      <c r="B49" s="35" t="s">
        <v>144</v>
      </c>
      <c r="C49" s="36" t="s">
        <v>30</v>
      </c>
      <c r="D49" s="35" t="s">
        <v>145</v>
      </c>
      <c r="E49" s="30" t="s">
        <v>55</v>
      </c>
      <c r="F49" s="37">
        <v>10000</v>
      </c>
      <c r="G49" s="34">
        <v>0</v>
      </c>
      <c r="H49" s="34">
        <v>8000</v>
      </c>
      <c r="I49" s="34">
        <v>2000</v>
      </c>
      <c r="J49" s="34">
        <v>0</v>
      </c>
      <c r="K49" s="34">
        <v>0</v>
      </c>
      <c r="L49" s="34">
        <v>0</v>
      </c>
      <c r="M49" s="34">
        <v>0</v>
      </c>
      <c r="N49" s="30">
        <v>10000</v>
      </c>
      <c r="O49" s="34">
        <v>0</v>
      </c>
      <c r="P49" s="32">
        <v>1000</v>
      </c>
      <c r="Q49" s="65"/>
      <c r="R49" s="39" t="s">
        <v>83</v>
      </c>
      <c r="S49" s="49" t="s">
        <v>33</v>
      </c>
      <c r="T49" s="23"/>
    </row>
    <row r="50" ht="39.95" customHeight="1" spans="1:20">
      <c r="A50" s="27" t="s">
        <v>146</v>
      </c>
      <c r="B50" s="28"/>
      <c r="C50" s="29"/>
      <c r="D50" s="38"/>
      <c r="E50" s="34"/>
      <c r="F50" s="20">
        <f t="shared" ref="F50:Q50" si="6">SUM(F51:F56)</f>
        <v>108092</v>
      </c>
      <c r="G50" s="20">
        <f t="shared" si="6"/>
        <v>0</v>
      </c>
      <c r="H50" s="20">
        <f t="shared" si="6"/>
        <v>0</v>
      </c>
      <c r="I50" s="20">
        <f t="shared" si="6"/>
        <v>52469</v>
      </c>
      <c r="J50" s="20">
        <f t="shared" si="6"/>
        <v>4005</v>
      </c>
      <c r="K50" s="20">
        <f t="shared" si="6"/>
        <v>0</v>
      </c>
      <c r="L50" s="20">
        <f t="shared" si="6"/>
        <v>0</v>
      </c>
      <c r="M50" s="20">
        <f t="shared" si="6"/>
        <v>3264</v>
      </c>
      <c r="N50" s="19">
        <f t="shared" si="6"/>
        <v>104828</v>
      </c>
      <c r="O50" s="20">
        <f t="shared" si="6"/>
        <v>15101</v>
      </c>
      <c r="P50" s="20">
        <f t="shared" si="6"/>
        <v>209.19</v>
      </c>
      <c r="Q50" s="20">
        <f t="shared" si="6"/>
        <v>0</v>
      </c>
      <c r="R50" s="39"/>
      <c r="S50" s="49"/>
      <c r="T50" s="78"/>
    </row>
    <row r="51" ht="99.95" customHeight="1" spans="1:20">
      <c r="A51" s="30">
        <v>38</v>
      </c>
      <c r="B51" s="45" t="s">
        <v>147</v>
      </c>
      <c r="C51" s="30" t="s">
        <v>30</v>
      </c>
      <c r="D51" s="38" t="s">
        <v>148</v>
      </c>
      <c r="E51" s="34" t="s">
        <v>55</v>
      </c>
      <c r="F51" s="34">
        <v>10000</v>
      </c>
      <c r="G51" s="34">
        <v>0</v>
      </c>
      <c r="H51" s="34">
        <v>0</v>
      </c>
      <c r="I51" s="34">
        <v>10000</v>
      </c>
      <c r="J51" s="34">
        <v>0</v>
      </c>
      <c r="K51" s="34">
        <v>0</v>
      </c>
      <c r="L51" s="34">
        <v>0</v>
      </c>
      <c r="M51" s="69">
        <v>0</v>
      </c>
      <c r="N51" s="34">
        <v>10000</v>
      </c>
      <c r="O51" s="30">
        <v>1000</v>
      </c>
      <c r="P51" s="50">
        <v>26</v>
      </c>
      <c r="Q51" s="79"/>
      <c r="R51" s="39" t="s">
        <v>149</v>
      </c>
      <c r="S51" s="49" t="s">
        <v>64</v>
      </c>
      <c r="T51" s="78"/>
    </row>
    <row r="52" ht="144.95" customHeight="1" spans="1:20">
      <c r="A52" s="30">
        <v>39</v>
      </c>
      <c r="B52" s="45" t="s">
        <v>150</v>
      </c>
      <c r="C52" s="30" t="s">
        <v>30</v>
      </c>
      <c r="D52" s="38" t="s">
        <v>151</v>
      </c>
      <c r="E52" s="34" t="s">
        <v>55</v>
      </c>
      <c r="F52" s="34">
        <v>2500</v>
      </c>
      <c r="G52" s="34">
        <v>0</v>
      </c>
      <c r="H52" s="34">
        <v>0</v>
      </c>
      <c r="I52" s="34">
        <v>2500</v>
      </c>
      <c r="J52" s="34">
        <v>0</v>
      </c>
      <c r="K52" s="34">
        <v>0</v>
      </c>
      <c r="L52" s="34">
        <v>0</v>
      </c>
      <c r="M52" s="69">
        <v>0</v>
      </c>
      <c r="N52" s="34">
        <v>2500</v>
      </c>
      <c r="O52" s="30">
        <v>500</v>
      </c>
      <c r="P52" s="50">
        <v>15</v>
      </c>
      <c r="Q52" s="79"/>
      <c r="R52" s="39"/>
      <c r="S52" s="49" t="s">
        <v>64</v>
      </c>
      <c r="T52" s="78"/>
    </row>
    <row r="53" ht="120.95" customHeight="1" spans="1:20">
      <c r="A53" s="30">
        <v>40</v>
      </c>
      <c r="B53" s="48" t="s">
        <v>152</v>
      </c>
      <c r="C53" s="49" t="s">
        <v>30</v>
      </c>
      <c r="D53" s="48" t="s">
        <v>153</v>
      </c>
      <c r="E53" s="50" t="s">
        <v>46</v>
      </c>
      <c r="F53" s="49">
        <v>21689</v>
      </c>
      <c r="G53" s="49">
        <v>0</v>
      </c>
      <c r="H53" s="49">
        <v>0</v>
      </c>
      <c r="I53" s="49">
        <v>21689</v>
      </c>
      <c r="J53" s="49">
        <v>0</v>
      </c>
      <c r="K53" s="49">
        <v>0</v>
      </c>
      <c r="L53" s="49">
        <v>0</v>
      </c>
      <c r="M53" s="49">
        <v>0</v>
      </c>
      <c r="N53" s="49">
        <v>21689</v>
      </c>
      <c r="O53" s="68"/>
      <c r="P53" s="68">
        <v>168.19</v>
      </c>
      <c r="Q53" s="68">
        <v>0</v>
      </c>
      <c r="R53" s="80" t="s">
        <v>154</v>
      </c>
      <c r="S53" s="49" t="s">
        <v>64</v>
      </c>
      <c r="T53" s="81"/>
    </row>
    <row r="54" ht="339" customHeight="1" spans="1:20">
      <c r="A54" s="30">
        <v>41</v>
      </c>
      <c r="B54" s="45" t="s">
        <v>155</v>
      </c>
      <c r="C54" s="30" t="s">
        <v>30</v>
      </c>
      <c r="D54" s="38" t="s">
        <v>156</v>
      </c>
      <c r="E54" s="34" t="s">
        <v>55</v>
      </c>
      <c r="F54" s="34">
        <v>51618</v>
      </c>
      <c r="G54" s="34"/>
      <c r="H54" s="34"/>
      <c r="I54" s="34"/>
      <c r="J54" s="34"/>
      <c r="K54" s="34"/>
      <c r="L54" s="34"/>
      <c r="M54" s="68">
        <v>0</v>
      </c>
      <c r="N54" s="30">
        <v>51618</v>
      </c>
      <c r="O54" s="30">
        <v>5500</v>
      </c>
      <c r="P54" s="50"/>
      <c r="Q54" s="79"/>
      <c r="R54" s="39"/>
      <c r="S54" s="49" t="s">
        <v>64</v>
      </c>
      <c r="T54" s="78"/>
    </row>
    <row r="55" ht="195" customHeight="1" spans="1:20">
      <c r="A55" s="30">
        <v>42</v>
      </c>
      <c r="B55" s="38" t="s">
        <v>157</v>
      </c>
      <c r="C55" s="30" t="s">
        <v>61</v>
      </c>
      <c r="D55" s="38" t="s">
        <v>158</v>
      </c>
      <c r="E55" s="34" t="s">
        <v>136</v>
      </c>
      <c r="F55" s="34">
        <v>5865</v>
      </c>
      <c r="G55" s="34">
        <v>0</v>
      </c>
      <c r="H55" s="34">
        <v>0</v>
      </c>
      <c r="I55" s="34">
        <v>1860</v>
      </c>
      <c r="J55" s="34">
        <v>4005</v>
      </c>
      <c r="K55" s="34">
        <v>0</v>
      </c>
      <c r="L55" s="34">
        <v>0</v>
      </c>
      <c r="M55" s="68">
        <v>3264</v>
      </c>
      <c r="N55" s="30">
        <v>2601</v>
      </c>
      <c r="O55" s="34">
        <v>2601</v>
      </c>
      <c r="P55" s="50"/>
      <c r="Q55" s="79"/>
      <c r="R55" s="39" t="s">
        <v>159</v>
      </c>
      <c r="S55" s="49" t="s">
        <v>64</v>
      </c>
      <c r="T55" s="78"/>
    </row>
    <row r="56" ht="243" customHeight="1" spans="1:20">
      <c r="A56" s="30">
        <v>43</v>
      </c>
      <c r="B56" s="35" t="s">
        <v>160</v>
      </c>
      <c r="C56" s="36" t="s">
        <v>30</v>
      </c>
      <c r="D56" s="51" t="s">
        <v>161</v>
      </c>
      <c r="E56" s="30" t="s">
        <v>72</v>
      </c>
      <c r="F56" s="37">
        <v>16420</v>
      </c>
      <c r="G56" s="34">
        <v>0</v>
      </c>
      <c r="H56" s="34">
        <v>0</v>
      </c>
      <c r="I56" s="37">
        <v>16420</v>
      </c>
      <c r="J56" s="34">
        <v>0</v>
      </c>
      <c r="K56" s="34">
        <v>0</v>
      </c>
      <c r="L56" s="34">
        <v>0</v>
      </c>
      <c r="M56" s="34">
        <v>0</v>
      </c>
      <c r="N56" s="37">
        <v>16420</v>
      </c>
      <c r="O56" s="34">
        <v>5500</v>
      </c>
      <c r="P56" s="32"/>
      <c r="Q56" s="65"/>
      <c r="R56" s="39"/>
      <c r="S56" s="49" t="s">
        <v>98</v>
      </c>
      <c r="T56" s="23"/>
    </row>
    <row r="57" ht="33" customHeight="1" spans="1:20">
      <c r="A57" s="27" t="s">
        <v>162</v>
      </c>
      <c r="B57" s="28"/>
      <c r="C57" s="29"/>
      <c r="D57" s="45"/>
      <c r="E57" s="37"/>
      <c r="F57" s="52">
        <f t="shared" ref="F57:Q57" si="7">SUM(F58:F60)</f>
        <v>59929</v>
      </c>
      <c r="G57" s="52">
        <f t="shared" si="7"/>
        <v>16975</v>
      </c>
      <c r="H57" s="52">
        <f t="shared" si="7"/>
        <v>0</v>
      </c>
      <c r="I57" s="52">
        <f t="shared" si="7"/>
        <v>42954</v>
      </c>
      <c r="J57" s="52">
        <f t="shared" si="7"/>
        <v>0</v>
      </c>
      <c r="K57" s="52">
        <f t="shared" si="7"/>
        <v>0</v>
      </c>
      <c r="L57" s="52">
        <f t="shared" si="7"/>
        <v>0</v>
      </c>
      <c r="M57" s="52">
        <f t="shared" si="7"/>
        <v>0</v>
      </c>
      <c r="N57" s="52">
        <f t="shared" si="7"/>
        <v>59929</v>
      </c>
      <c r="O57" s="52">
        <f t="shared" si="7"/>
        <v>16975</v>
      </c>
      <c r="P57" s="52">
        <f t="shared" si="7"/>
        <v>180</v>
      </c>
      <c r="Q57" s="52">
        <f t="shared" si="7"/>
        <v>0</v>
      </c>
      <c r="R57" s="75"/>
      <c r="S57" s="49"/>
      <c r="T57" s="78"/>
    </row>
    <row r="58" ht="104.1" customHeight="1" spans="1:20">
      <c r="A58" s="53">
        <v>44</v>
      </c>
      <c r="B58" s="48" t="s">
        <v>163</v>
      </c>
      <c r="C58" s="49" t="s">
        <v>30</v>
      </c>
      <c r="D58" s="48" t="s">
        <v>164</v>
      </c>
      <c r="E58" s="50" t="s">
        <v>55</v>
      </c>
      <c r="F58" s="49">
        <v>32954</v>
      </c>
      <c r="G58" s="49">
        <v>0</v>
      </c>
      <c r="H58" s="49">
        <v>0</v>
      </c>
      <c r="I58" s="49">
        <v>32954</v>
      </c>
      <c r="J58" s="49">
        <v>0</v>
      </c>
      <c r="K58" s="49">
        <v>0</v>
      </c>
      <c r="L58" s="49">
        <v>0</v>
      </c>
      <c r="M58" s="49">
        <v>0</v>
      </c>
      <c r="N58" s="49">
        <v>32954</v>
      </c>
      <c r="O58" s="68"/>
      <c r="P58" s="68">
        <v>180</v>
      </c>
      <c r="Q58" s="68">
        <v>0</v>
      </c>
      <c r="R58" s="80" t="s">
        <v>67</v>
      </c>
      <c r="S58" s="49" t="s">
        <v>64</v>
      </c>
      <c r="T58" s="81"/>
    </row>
    <row r="59" ht="71.1" customHeight="1" spans="1:20">
      <c r="A59" s="53">
        <v>45</v>
      </c>
      <c r="B59" s="48" t="s">
        <v>165</v>
      </c>
      <c r="C59" s="49" t="s">
        <v>30</v>
      </c>
      <c r="D59" s="48" t="s">
        <v>166</v>
      </c>
      <c r="E59" s="50" t="s">
        <v>55</v>
      </c>
      <c r="F59" s="49">
        <v>10000</v>
      </c>
      <c r="G59" s="49">
        <v>0</v>
      </c>
      <c r="H59" s="49">
        <v>0</v>
      </c>
      <c r="I59" s="49">
        <v>10000</v>
      </c>
      <c r="J59" s="49">
        <v>0</v>
      </c>
      <c r="K59" s="49">
        <v>0</v>
      </c>
      <c r="L59" s="49">
        <v>0</v>
      </c>
      <c r="M59" s="49">
        <v>0</v>
      </c>
      <c r="N59" s="49">
        <v>10000</v>
      </c>
      <c r="O59" s="68"/>
      <c r="P59" s="68"/>
      <c r="Q59" s="68"/>
      <c r="R59" s="80"/>
      <c r="S59" s="49" t="s">
        <v>167</v>
      </c>
      <c r="T59" s="80"/>
    </row>
    <row r="60" ht="248.1" customHeight="1" spans="1:20">
      <c r="A60" s="53">
        <v>46</v>
      </c>
      <c r="B60" s="48" t="s">
        <v>168</v>
      </c>
      <c r="C60" s="49" t="s">
        <v>30</v>
      </c>
      <c r="D60" s="48" t="s">
        <v>169</v>
      </c>
      <c r="E60" s="50" t="s">
        <v>170</v>
      </c>
      <c r="F60" s="49">
        <v>16975</v>
      </c>
      <c r="G60" s="49">
        <v>16975</v>
      </c>
      <c r="H60" s="49">
        <v>0</v>
      </c>
      <c r="I60" s="49">
        <v>0</v>
      </c>
      <c r="J60" s="49">
        <v>0</v>
      </c>
      <c r="K60" s="49">
        <v>0</v>
      </c>
      <c r="L60" s="49">
        <v>0</v>
      </c>
      <c r="M60" s="49">
        <v>0</v>
      </c>
      <c r="N60" s="49">
        <v>16975</v>
      </c>
      <c r="O60" s="68">
        <v>16975</v>
      </c>
      <c r="P60" s="68"/>
      <c r="Q60" s="68"/>
      <c r="R60" s="80" t="s">
        <v>171</v>
      </c>
      <c r="S60" s="49" t="s">
        <v>172</v>
      </c>
      <c r="T60" s="80"/>
    </row>
    <row r="61" ht="36.95" customHeight="1" spans="1:20">
      <c r="A61" s="27" t="s">
        <v>173</v>
      </c>
      <c r="B61" s="28"/>
      <c r="C61" s="29"/>
      <c r="D61" s="45"/>
      <c r="E61" s="37"/>
      <c r="F61" s="52">
        <f t="shared" ref="F61:K61" si="8">SUM(F62:F63)</f>
        <v>150000</v>
      </c>
      <c r="G61" s="52">
        <f t="shared" si="8"/>
        <v>0</v>
      </c>
      <c r="H61" s="52">
        <f t="shared" si="8"/>
        <v>1000</v>
      </c>
      <c r="I61" s="52">
        <f t="shared" si="8"/>
        <v>0</v>
      </c>
      <c r="J61" s="52">
        <f t="shared" si="8"/>
        <v>0</v>
      </c>
      <c r="K61" s="52">
        <f t="shared" si="8"/>
        <v>0</v>
      </c>
      <c r="L61" s="52">
        <f t="shared" ref="L61:Q61" si="9">SUM(L62:L63)</f>
        <v>149000</v>
      </c>
      <c r="M61" s="52">
        <f t="shared" si="9"/>
        <v>2000</v>
      </c>
      <c r="N61" s="52">
        <f t="shared" si="9"/>
        <v>148000</v>
      </c>
      <c r="O61" s="52">
        <f t="shared" si="9"/>
        <v>19000</v>
      </c>
      <c r="P61" s="52">
        <f t="shared" si="9"/>
        <v>400</v>
      </c>
      <c r="Q61" s="52">
        <f t="shared" si="9"/>
        <v>70</v>
      </c>
      <c r="R61" s="75"/>
      <c r="S61" s="49"/>
      <c r="T61" s="78"/>
    </row>
    <row r="62" ht="135.95" customHeight="1" spans="1:20">
      <c r="A62" s="30">
        <v>47</v>
      </c>
      <c r="B62" s="45" t="s">
        <v>174</v>
      </c>
      <c r="C62" s="50" t="s">
        <v>61</v>
      </c>
      <c r="D62" s="45" t="s">
        <v>175</v>
      </c>
      <c r="E62" s="50" t="s">
        <v>59</v>
      </c>
      <c r="F62" s="50">
        <v>30000</v>
      </c>
      <c r="G62" s="50">
        <v>0</v>
      </c>
      <c r="H62" s="50">
        <v>1000</v>
      </c>
      <c r="I62" s="50">
        <v>0</v>
      </c>
      <c r="J62" s="50">
        <v>0</v>
      </c>
      <c r="K62" s="50">
        <v>0</v>
      </c>
      <c r="L62" s="50">
        <v>29000</v>
      </c>
      <c r="M62" s="50">
        <v>1000</v>
      </c>
      <c r="N62" s="50">
        <v>29000</v>
      </c>
      <c r="O62" s="50">
        <v>9000</v>
      </c>
      <c r="P62" s="69">
        <v>200</v>
      </c>
      <c r="Q62" s="69">
        <v>50</v>
      </c>
      <c r="R62" s="75"/>
      <c r="S62" s="49" t="s">
        <v>176</v>
      </c>
      <c r="T62" s="81"/>
    </row>
    <row r="63" ht="110.1" customHeight="1" spans="1:20">
      <c r="A63" s="30">
        <v>48</v>
      </c>
      <c r="B63" s="48" t="s">
        <v>177</v>
      </c>
      <c r="C63" s="49" t="s">
        <v>61</v>
      </c>
      <c r="D63" s="48" t="s">
        <v>178</v>
      </c>
      <c r="E63" s="50" t="s">
        <v>59</v>
      </c>
      <c r="F63" s="49">
        <v>120000</v>
      </c>
      <c r="G63" s="49">
        <v>0</v>
      </c>
      <c r="H63" s="49">
        <v>0</v>
      </c>
      <c r="I63" s="49">
        <v>0</v>
      </c>
      <c r="J63" s="49">
        <v>0</v>
      </c>
      <c r="K63" s="49">
        <v>0</v>
      </c>
      <c r="L63" s="49">
        <v>120000</v>
      </c>
      <c r="M63" s="49">
        <v>1000</v>
      </c>
      <c r="N63" s="49">
        <v>119000</v>
      </c>
      <c r="O63" s="68">
        <v>10000</v>
      </c>
      <c r="P63" s="68">
        <v>200</v>
      </c>
      <c r="Q63" s="68">
        <v>20</v>
      </c>
      <c r="R63" s="80"/>
      <c r="S63" s="49" t="s">
        <v>176</v>
      </c>
      <c r="T63" s="81"/>
    </row>
    <row r="64" s="5" customFormat="1" ht="40.15" customHeight="1" spans="1:20">
      <c r="A64" s="54" t="s">
        <v>179</v>
      </c>
      <c r="B64" s="55"/>
      <c r="C64" s="54"/>
      <c r="D64" s="48"/>
      <c r="E64" s="50"/>
      <c r="F64" s="56">
        <f t="shared" ref="F64:Q64" si="10">F65+F80+F87</f>
        <v>1662482</v>
      </c>
      <c r="G64" s="56">
        <f t="shared" si="10"/>
        <v>2100</v>
      </c>
      <c r="H64" s="56">
        <f t="shared" si="10"/>
        <v>17250</v>
      </c>
      <c r="I64" s="56">
        <f t="shared" si="10"/>
        <v>31905</v>
      </c>
      <c r="J64" s="56">
        <f t="shared" si="10"/>
        <v>1149947</v>
      </c>
      <c r="K64" s="56">
        <f t="shared" si="10"/>
        <v>0</v>
      </c>
      <c r="L64" s="56">
        <f t="shared" si="10"/>
        <v>219000</v>
      </c>
      <c r="M64" s="56">
        <f t="shared" si="10"/>
        <v>227620</v>
      </c>
      <c r="N64" s="56">
        <f t="shared" si="10"/>
        <v>1434862</v>
      </c>
      <c r="O64" s="56">
        <f t="shared" si="10"/>
        <v>317923</v>
      </c>
      <c r="P64" s="56">
        <f t="shared" si="10"/>
        <v>34015.4</v>
      </c>
      <c r="Q64" s="56">
        <f t="shared" si="10"/>
        <v>18094</v>
      </c>
      <c r="R64" s="80"/>
      <c r="S64" s="49"/>
      <c r="T64" s="81"/>
    </row>
    <row r="65" s="5" customFormat="1" ht="40.15" customHeight="1" spans="1:20">
      <c r="A65" s="83" t="s">
        <v>180</v>
      </c>
      <c r="B65" s="84"/>
      <c r="C65" s="85"/>
      <c r="D65" s="48"/>
      <c r="E65" s="50"/>
      <c r="F65" s="56">
        <f t="shared" ref="F65:Q65" si="11">SUM(F66:F79)</f>
        <v>161344</v>
      </c>
      <c r="G65" s="56">
        <f t="shared" si="11"/>
        <v>2100</v>
      </c>
      <c r="H65" s="56">
        <f t="shared" si="11"/>
        <v>17250</v>
      </c>
      <c r="I65" s="56">
        <f t="shared" si="11"/>
        <v>20264</v>
      </c>
      <c r="J65" s="56">
        <f t="shared" si="11"/>
        <v>98100</v>
      </c>
      <c r="K65" s="56">
        <f t="shared" si="11"/>
        <v>0</v>
      </c>
      <c r="L65" s="56">
        <f t="shared" si="11"/>
        <v>0</v>
      </c>
      <c r="M65" s="56">
        <f t="shared" si="11"/>
        <v>2566</v>
      </c>
      <c r="N65" s="56">
        <f t="shared" si="11"/>
        <v>158778</v>
      </c>
      <c r="O65" s="56">
        <f t="shared" si="11"/>
        <v>100123</v>
      </c>
      <c r="P65" s="56">
        <f t="shared" si="11"/>
        <v>31412</v>
      </c>
      <c r="Q65" s="56">
        <f t="shared" si="11"/>
        <v>17192</v>
      </c>
      <c r="R65" s="80"/>
      <c r="S65" s="49"/>
      <c r="T65" s="81"/>
    </row>
    <row r="66" s="5" customFormat="1" ht="137.1" customHeight="1" spans="1:20">
      <c r="A66" s="53">
        <v>49</v>
      </c>
      <c r="B66" s="86" t="s">
        <v>181</v>
      </c>
      <c r="C66" s="53" t="s">
        <v>30</v>
      </c>
      <c r="D66" s="86" t="s">
        <v>182</v>
      </c>
      <c r="E66" s="50" t="s">
        <v>72</v>
      </c>
      <c r="F66" s="53">
        <v>20000</v>
      </c>
      <c r="G66" s="53">
        <v>0</v>
      </c>
      <c r="H66" s="53">
        <v>0</v>
      </c>
      <c r="I66" s="53">
        <v>0</v>
      </c>
      <c r="J66" s="53">
        <v>20000</v>
      </c>
      <c r="K66" s="53">
        <v>0</v>
      </c>
      <c r="L66" s="53">
        <v>0</v>
      </c>
      <c r="M66" s="53">
        <v>0</v>
      </c>
      <c r="N66" s="97">
        <v>20000</v>
      </c>
      <c r="O66" s="97">
        <v>20000</v>
      </c>
      <c r="P66" s="97">
        <v>920</v>
      </c>
      <c r="Q66" s="97"/>
      <c r="R66" s="104" t="s">
        <v>183</v>
      </c>
      <c r="S66" s="49" t="s">
        <v>184</v>
      </c>
      <c r="T66" s="81"/>
    </row>
    <row r="67" s="5" customFormat="1" ht="159.95" customHeight="1" spans="1:20">
      <c r="A67" s="53">
        <v>50</v>
      </c>
      <c r="B67" s="86" t="s">
        <v>185</v>
      </c>
      <c r="C67" s="53" t="s">
        <v>30</v>
      </c>
      <c r="D67" s="48" t="s">
        <v>186</v>
      </c>
      <c r="E67" s="50" t="s">
        <v>170</v>
      </c>
      <c r="F67" s="68">
        <v>58100</v>
      </c>
      <c r="G67" s="68">
        <v>0</v>
      </c>
      <c r="H67" s="68">
        <v>0</v>
      </c>
      <c r="I67" s="68">
        <v>0</v>
      </c>
      <c r="J67" s="68">
        <v>58100</v>
      </c>
      <c r="K67" s="68">
        <v>0</v>
      </c>
      <c r="L67" s="68">
        <v>0</v>
      </c>
      <c r="M67" s="68">
        <v>0</v>
      </c>
      <c r="N67" s="98">
        <v>58100</v>
      </c>
      <c r="O67" s="98">
        <v>58100</v>
      </c>
      <c r="P67" s="99">
        <v>575</v>
      </c>
      <c r="Q67" s="105">
        <v>30</v>
      </c>
      <c r="R67" s="80" t="s">
        <v>187</v>
      </c>
      <c r="S67" s="49" t="s">
        <v>184</v>
      </c>
      <c r="T67" s="81"/>
    </row>
    <row r="68" s="5" customFormat="1" ht="66" customHeight="1" spans="1:20">
      <c r="A68" s="53">
        <v>51</v>
      </c>
      <c r="B68" s="38" t="s">
        <v>188</v>
      </c>
      <c r="C68" s="53" t="s">
        <v>30</v>
      </c>
      <c r="D68" s="80" t="s">
        <v>189</v>
      </c>
      <c r="E68" s="49" t="s">
        <v>170</v>
      </c>
      <c r="F68" s="50">
        <v>4000</v>
      </c>
      <c r="G68" s="68">
        <v>0</v>
      </c>
      <c r="H68" s="68">
        <v>0</v>
      </c>
      <c r="I68" s="68">
        <v>0</v>
      </c>
      <c r="J68" s="50">
        <v>4000</v>
      </c>
      <c r="K68" s="68">
        <v>0</v>
      </c>
      <c r="L68" s="68">
        <v>0</v>
      </c>
      <c r="M68" s="68">
        <v>0</v>
      </c>
      <c r="N68" s="98">
        <v>4000</v>
      </c>
      <c r="O68" s="99" t="s">
        <v>190</v>
      </c>
      <c r="P68" s="99"/>
      <c r="Q68" s="105"/>
      <c r="R68" s="80"/>
      <c r="S68" s="49" t="s">
        <v>184</v>
      </c>
      <c r="T68" s="81"/>
    </row>
    <row r="69" s="5" customFormat="1" ht="183.95" customHeight="1" spans="1:20">
      <c r="A69" s="53">
        <v>52</v>
      </c>
      <c r="B69" s="48" t="s">
        <v>191</v>
      </c>
      <c r="C69" s="53" t="s">
        <v>61</v>
      </c>
      <c r="D69" s="87" t="s">
        <v>192</v>
      </c>
      <c r="E69" s="49" t="s">
        <v>59</v>
      </c>
      <c r="F69" s="50">
        <v>12000</v>
      </c>
      <c r="G69" s="68">
        <v>0</v>
      </c>
      <c r="H69" s="68">
        <v>0</v>
      </c>
      <c r="I69" s="68">
        <v>0</v>
      </c>
      <c r="J69" s="50">
        <v>12000</v>
      </c>
      <c r="K69" s="68">
        <v>0</v>
      </c>
      <c r="L69" s="68">
        <v>0</v>
      </c>
      <c r="M69" s="68">
        <v>0</v>
      </c>
      <c r="N69" s="98">
        <v>12000</v>
      </c>
      <c r="O69" s="98">
        <v>6000</v>
      </c>
      <c r="P69" s="99"/>
      <c r="Q69" s="105"/>
      <c r="R69" s="80"/>
      <c r="S69" s="49" t="s">
        <v>184</v>
      </c>
      <c r="T69" s="81"/>
    </row>
    <row r="70" s="5" customFormat="1" ht="167.1" customHeight="1" spans="1:20">
      <c r="A70" s="53">
        <v>53</v>
      </c>
      <c r="B70" s="48" t="s">
        <v>193</v>
      </c>
      <c r="C70" s="53" t="s">
        <v>61</v>
      </c>
      <c r="D70" s="87" t="s">
        <v>194</v>
      </c>
      <c r="E70" s="49" t="s">
        <v>195</v>
      </c>
      <c r="F70" s="50">
        <v>3000</v>
      </c>
      <c r="G70" s="68">
        <v>0</v>
      </c>
      <c r="H70" s="68">
        <v>0</v>
      </c>
      <c r="I70" s="68">
        <v>0</v>
      </c>
      <c r="J70" s="50">
        <v>3000</v>
      </c>
      <c r="K70" s="68">
        <v>0</v>
      </c>
      <c r="L70" s="68">
        <v>0</v>
      </c>
      <c r="M70" s="68">
        <v>2000</v>
      </c>
      <c r="N70" s="98">
        <v>1000</v>
      </c>
      <c r="O70" s="98">
        <v>1000</v>
      </c>
      <c r="P70" s="99"/>
      <c r="Q70" s="105"/>
      <c r="R70" s="80"/>
      <c r="S70" s="49" t="s">
        <v>184</v>
      </c>
      <c r="T70" s="81"/>
    </row>
    <row r="71" s="5" customFormat="1" ht="189.95" customHeight="1" spans="1:20">
      <c r="A71" s="53">
        <v>54</v>
      </c>
      <c r="B71" s="38" t="s">
        <v>196</v>
      </c>
      <c r="C71" s="53" t="s">
        <v>61</v>
      </c>
      <c r="D71" s="86" t="s">
        <v>197</v>
      </c>
      <c r="E71" s="50" t="s">
        <v>195</v>
      </c>
      <c r="F71" s="40">
        <v>1500</v>
      </c>
      <c r="G71" s="53">
        <v>500</v>
      </c>
      <c r="H71" s="53">
        <v>0</v>
      </c>
      <c r="I71" s="53">
        <v>0</v>
      </c>
      <c r="J71" s="53">
        <v>1000</v>
      </c>
      <c r="K71" s="53">
        <v>0</v>
      </c>
      <c r="L71" s="53">
        <v>0</v>
      </c>
      <c r="M71" s="53">
        <v>300</v>
      </c>
      <c r="N71" s="100">
        <v>1200</v>
      </c>
      <c r="O71" s="100">
        <v>1200</v>
      </c>
      <c r="P71" s="97">
        <v>500</v>
      </c>
      <c r="Q71" s="97">
        <v>0</v>
      </c>
      <c r="R71" s="104" t="s">
        <v>198</v>
      </c>
      <c r="S71" s="49" t="s">
        <v>184</v>
      </c>
      <c r="T71" s="81"/>
    </row>
    <row r="72" s="5" customFormat="1" ht="104.1" customHeight="1" spans="1:20">
      <c r="A72" s="53">
        <v>55</v>
      </c>
      <c r="B72" s="86" t="s">
        <v>199</v>
      </c>
      <c r="C72" s="53" t="s">
        <v>30</v>
      </c>
      <c r="D72" s="86" t="s">
        <v>200</v>
      </c>
      <c r="E72" s="50" t="s">
        <v>55</v>
      </c>
      <c r="F72" s="53">
        <v>20000</v>
      </c>
      <c r="G72" s="53"/>
      <c r="H72" s="53"/>
      <c r="I72" s="53"/>
      <c r="J72" s="53"/>
      <c r="K72" s="53"/>
      <c r="L72" s="53"/>
      <c r="M72" s="53">
        <v>0</v>
      </c>
      <c r="N72" s="100">
        <v>20000</v>
      </c>
      <c r="O72" s="100">
        <v>6000</v>
      </c>
      <c r="P72" s="97"/>
      <c r="Q72" s="97"/>
      <c r="R72" s="104"/>
      <c r="S72" s="49" t="s">
        <v>184</v>
      </c>
      <c r="T72" s="81"/>
    </row>
    <row r="73" s="5" customFormat="1" ht="102" customHeight="1" spans="1:20">
      <c r="A73" s="53">
        <v>56</v>
      </c>
      <c r="B73" s="38" t="s">
        <v>201</v>
      </c>
      <c r="C73" s="53" t="s">
        <v>30</v>
      </c>
      <c r="D73" s="38" t="s">
        <v>202</v>
      </c>
      <c r="E73" s="50" t="s">
        <v>72</v>
      </c>
      <c r="F73" s="53">
        <v>3100</v>
      </c>
      <c r="G73" s="53">
        <v>1600</v>
      </c>
      <c r="H73" s="53">
        <v>1500</v>
      </c>
      <c r="I73" s="53">
        <v>0</v>
      </c>
      <c r="J73" s="53">
        <v>0</v>
      </c>
      <c r="K73" s="53">
        <v>0</v>
      </c>
      <c r="L73" s="53">
        <v>0</v>
      </c>
      <c r="M73" s="53">
        <v>0</v>
      </c>
      <c r="N73" s="100">
        <v>3100</v>
      </c>
      <c r="O73" s="97"/>
      <c r="P73" s="97"/>
      <c r="Q73" s="97"/>
      <c r="R73" s="38" t="s">
        <v>203</v>
      </c>
      <c r="S73" s="49" t="s">
        <v>184</v>
      </c>
      <c r="T73" s="81"/>
    </row>
    <row r="74" s="5" customFormat="1" ht="114" customHeight="1" spans="1:20">
      <c r="A74" s="53">
        <v>57</v>
      </c>
      <c r="B74" s="48" t="s">
        <v>204</v>
      </c>
      <c r="C74" s="49" t="s">
        <v>30</v>
      </c>
      <c r="D74" s="48" t="s">
        <v>205</v>
      </c>
      <c r="E74" s="50" t="s">
        <v>46</v>
      </c>
      <c r="F74" s="49">
        <v>14750</v>
      </c>
      <c r="G74" s="49">
        <v>0</v>
      </c>
      <c r="H74" s="49">
        <v>14750</v>
      </c>
      <c r="I74" s="49">
        <v>0</v>
      </c>
      <c r="J74" s="49">
        <v>0</v>
      </c>
      <c r="K74" s="49">
        <v>0</v>
      </c>
      <c r="L74" s="49">
        <v>0</v>
      </c>
      <c r="M74" s="49">
        <v>0</v>
      </c>
      <c r="N74" s="49">
        <v>14750</v>
      </c>
      <c r="O74" s="68">
        <v>6750</v>
      </c>
      <c r="P74" s="68"/>
      <c r="Q74" s="68"/>
      <c r="R74" s="80" t="s">
        <v>206</v>
      </c>
      <c r="S74" s="49" t="s">
        <v>172</v>
      </c>
      <c r="T74" s="81"/>
    </row>
    <row r="75" s="5" customFormat="1" ht="122.1" customHeight="1" spans="1:20">
      <c r="A75" s="53">
        <v>58</v>
      </c>
      <c r="B75" s="38" t="s">
        <v>207</v>
      </c>
      <c r="C75" s="30" t="s">
        <v>30</v>
      </c>
      <c r="D75" s="38" t="s">
        <v>208</v>
      </c>
      <c r="E75" s="34" t="s">
        <v>46</v>
      </c>
      <c r="F75" s="34">
        <v>2000</v>
      </c>
      <c r="G75" s="34">
        <v>0</v>
      </c>
      <c r="H75" s="34">
        <v>0</v>
      </c>
      <c r="I75" s="34">
        <v>2000</v>
      </c>
      <c r="J75" s="34">
        <v>0</v>
      </c>
      <c r="K75" s="34">
        <v>0</v>
      </c>
      <c r="L75" s="34">
        <v>0</v>
      </c>
      <c r="M75" s="34">
        <v>0</v>
      </c>
      <c r="N75" s="34">
        <v>2000</v>
      </c>
      <c r="O75" s="34">
        <v>500</v>
      </c>
      <c r="P75" s="34">
        <v>10</v>
      </c>
      <c r="Q75" s="34">
        <v>10</v>
      </c>
      <c r="R75" s="91" t="s">
        <v>209</v>
      </c>
      <c r="S75" s="49" t="s">
        <v>210</v>
      </c>
      <c r="T75" s="81"/>
    </row>
    <row r="76" s="5" customFormat="1" ht="146.1" customHeight="1" spans="1:20">
      <c r="A76" s="53">
        <v>59</v>
      </c>
      <c r="B76" s="38" t="s">
        <v>211</v>
      </c>
      <c r="C76" s="30" t="s">
        <v>30</v>
      </c>
      <c r="D76" s="38" t="s">
        <v>212</v>
      </c>
      <c r="E76" s="34" t="s">
        <v>213</v>
      </c>
      <c r="F76" s="34">
        <v>1748</v>
      </c>
      <c r="G76" s="34">
        <v>0</v>
      </c>
      <c r="H76" s="34">
        <v>0</v>
      </c>
      <c r="I76" s="34">
        <v>1748</v>
      </c>
      <c r="J76" s="34">
        <v>0</v>
      </c>
      <c r="K76" s="34">
        <v>0</v>
      </c>
      <c r="L76" s="34">
        <v>0</v>
      </c>
      <c r="M76" s="68">
        <v>0</v>
      </c>
      <c r="N76" s="34">
        <v>1748</v>
      </c>
      <c r="O76" s="65"/>
      <c r="P76" s="50">
        <v>2</v>
      </c>
      <c r="Q76" s="50">
        <v>2</v>
      </c>
      <c r="R76" s="39"/>
      <c r="S76" s="49" t="s">
        <v>214</v>
      </c>
      <c r="T76" s="78"/>
    </row>
    <row r="77" s="5" customFormat="1" ht="120.95" customHeight="1" spans="1:20">
      <c r="A77" s="53">
        <v>60</v>
      </c>
      <c r="B77" s="38" t="s">
        <v>215</v>
      </c>
      <c r="C77" s="30" t="s">
        <v>30</v>
      </c>
      <c r="D77" s="38" t="s">
        <v>216</v>
      </c>
      <c r="E77" s="30" t="s">
        <v>217</v>
      </c>
      <c r="F77" s="30">
        <v>15760</v>
      </c>
      <c r="G77" s="34">
        <v>0</v>
      </c>
      <c r="H77" s="34">
        <v>0</v>
      </c>
      <c r="I77" s="30">
        <v>15760</v>
      </c>
      <c r="J77" s="34">
        <v>0</v>
      </c>
      <c r="K77" s="34">
        <v>0</v>
      </c>
      <c r="L77" s="34">
        <v>0</v>
      </c>
      <c r="M77" s="68">
        <v>266</v>
      </c>
      <c r="N77" s="30">
        <v>15494</v>
      </c>
      <c r="O77" s="65"/>
      <c r="P77" s="50">
        <v>17150</v>
      </c>
      <c r="Q77" s="50">
        <v>17150</v>
      </c>
      <c r="R77" s="39"/>
      <c r="S77" s="49" t="s">
        <v>214</v>
      </c>
      <c r="T77" s="78"/>
    </row>
    <row r="78" s="5" customFormat="1" ht="174" customHeight="1" spans="1:20">
      <c r="A78" s="53">
        <v>61</v>
      </c>
      <c r="B78" s="38" t="s">
        <v>218</v>
      </c>
      <c r="C78" s="30" t="s">
        <v>30</v>
      </c>
      <c r="D78" s="38" t="s">
        <v>219</v>
      </c>
      <c r="E78" s="30" t="s">
        <v>55</v>
      </c>
      <c r="F78" s="30">
        <v>1756</v>
      </c>
      <c r="G78" s="34">
        <v>0</v>
      </c>
      <c r="H78" s="34">
        <v>1000</v>
      </c>
      <c r="I78" s="30">
        <v>756</v>
      </c>
      <c r="J78" s="34">
        <v>0</v>
      </c>
      <c r="K78" s="34">
        <v>0</v>
      </c>
      <c r="L78" s="34">
        <v>0</v>
      </c>
      <c r="M78" s="68">
        <v>0</v>
      </c>
      <c r="N78" s="30">
        <v>1756</v>
      </c>
      <c r="O78" s="30">
        <v>573</v>
      </c>
      <c r="P78" s="50">
        <v>12255</v>
      </c>
      <c r="Q78" s="50"/>
      <c r="R78" s="39"/>
      <c r="S78" s="49" t="s">
        <v>214</v>
      </c>
      <c r="T78" s="78"/>
    </row>
    <row r="79" s="5" customFormat="1" ht="110.1" customHeight="1" spans="1:20">
      <c r="A79" s="53">
        <v>62</v>
      </c>
      <c r="B79" s="38" t="s">
        <v>220</v>
      </c>
      <c r="C79" s="30" t="s">
        <v>30</v>
      </c>
      <c r="D79" s="38" t="s">
        <v>221</v>
      </c>
      <c r="E79" s="34" t="s">
        <v>213</v>
      </c>
      <c r="F79" s="34">
        <v>3630</v>
      </c>
      <c r="G79" s="34"/>
      <c r="H79" s="34"/>
      <c r="I79" s="34"/>
      <c r="J79" s="34"/>
      <c r="K79" s="34"/>
      <c r="L79" s="34"/>
      <c r="M79" s="68">
        <v>0</v>
      </c>
      <c r="N79" s="30">
        <v>3630</v>
      </c>
      <c r="O79" s="65"/>
      <c r="P79" s="50"/>
      <c r="Q79" s="79"/>
      <c r="R79" s="39"/>
      <c r="S79" s="49" t="s">
        <v>214</v>
      </c>
      <c r="T79" s="78"/>
    </row>
    <row r="80" s="5" customFormat="1" ht="35.1" customHeight="1" spans="1:20">
      <c r="A80" s="88" t="s">
        <v>222</v>
      </c>
      <c r="B80" s="89"/>
      <c r="C80" s="90"/>
      <c r="D80" s="38"/>
      <c r="E80" s="50"/>
      <c r="F80" s="56">
        <f t="shared" ref="F80:Q80" si="12">SUM(F81:F86)</f>
        <v>682047</v>
      </c>
      <c r="G80" s="56">
        <f t="shared" si="12"/>
        <v>0</v>
      </c>
      <c r="H80" s="56">
        <f t="shared" si="12"/>
        <v>0</v>
      </c>
      <c r="I80" s="56">
        <f t="shared" si="12"/>
        <v>0</v>
      </c>
      <c r="J80" s="56">
        <f t="shared" si="12"/>
        <v>482047</v>
      </c>
      <c r="K80" s="56">
        <f t="shared" si="12"/>
        <v>0</v>
      </c>
      <c r="L80" s="56">
        <f t="shared" si="12"/>
        <v>200000</v>
      </c>
      <c r="M80" s="56">
        <f t="shared" si="12"/>
        <v>153000</v>
      </c>
      <c r="N80" s="52">
        <f t="shared" si="12"/>
        <v>529047</v>
      </c>
      <c r="O80" s="56">
        <f t="shared" si="12"/>
        <v>123100</v>
      </c>
      <c r="P80" s="56">
        <f t="shared" si="12"/>
        <v>709</v>
      </c>
      <c r="Q80" s="56">
        <f t="shared" si="12"/>
        <v>482</v>
      </c>
      <c r="R80" s="38"/>
      <c r="S80" s="49"/>
      <c r="T80" s="81"/>
    </row>
    <row r="81" s="5" customFormat="1" ht="81.95" customHeight="1" spans="1:20">
      <c r="A81" s="53">
        <v>63</v>
      </c>
      <c r="B81" s="38" t="s">
        <v>223</v>
      </c>
      <c r="C81" s="30" t="s">
        <v>61</v>
      </c>
      <c r="D81" s="38" t="s">
        <v>224</v>
      </c>
      <c r="E81" s="34" t="s">
        <v>225</v>
      </c>
      <c r="F81" s="34">
        <v>200000</v>
      </c>
      <c r="G81" s="34">
        <v>0</v>
      </c>
      <c r="H81" s="34">
        <v>0</v>
      </c>
      <c r="I81" s="34">
        <v>0</v>
      </c>
      <c r="J81" s="34">
        <v>0</v>
      </c>
      <c r="K81" s="34">
        <v>0</v>
      </c>
      <c r="L81" s="34">
        <v>200000</v>
      </c>
      <c r="M81" s="34">
        <v>75000</v>
      </c>
      <c r="N81" s="34">
        <v>125000</v>
      </c>
      <c r="O81" s="34">
        <v>30000</v>
      </c>
      <c r="P81" s="34">
        <v>627</v>
      </c>
      <c r="Q81" s="34">
        <v>420</v>
      </c>
      <c r="R81" s="91" t="s">
        <v>226</v>
      </c>
      <c r="S81" s="49" t="s">
        <v>101</v>
      </c>
      <c r="T81" s="81"/>
    </row>
    <row r="82" s="5" customFormat="1" ht="81.95" customHeight="1" spans="1:20">
      <c r="A82" s="53">
        <v>64</v>
      </c>
      <c r="B82" s="38" t="s">
        <v>227</v>
      </c>
      <c r="C82" s="30" t="s">
        <v>30</v>
      </c>
      <c r="D82" s="34" t="s">
        <v>228</v>
      </c>
      <c r="E82" s="34" t="s">
        <v>72</v>
      </c>
      <c r="F82" s="34">
        <v>25000</v>
      </c>
      <c r="G82" s="34">
        <v>0</v>
      </c>
      <c r="H82" s="34">
        <v>0</v>
      </c>
      <c r="I82" s="34">
        <v>0</v>
      </c>
      <c r="J82" s="34">
        <v>25000</v>
      </c>
      <c r="K82" s="34">
        <v>0</v>
      </c>
      <c r="L82" s="34">
        <v>0</v>
      </c>
      <c r="M82" s="34">
        <v>0</v>
      </c>
      <c r="N82" s="34">
        <v>25000</v>
      </c>
      <c r="O82" s="34">
        <v>8000</v>
      </c>
      <c r="P82" s="34"/>
      <c r="Q82" s="34"/>
      <c r="R82" s="91"/>
      <c r="S82" s="49" t="s">
        <v>101</v>
      </c>
      <c r="T82" s="81"/>
    </row>
    <row r="83" s="5" customFormat="1" ht="81.95" customHeight="1" spans="1:20">
      <c r="A83" s="53">
        <v>65</v>
      </c>
      <c r="B83" s="38" t="s">
        <v>229</v>
      </c>
      <c r="C83" s="30" t="s">
        <v>30</v>
      </c>
      <c r="D83" s="91" t="s">
        <v>230</v>
      </c>
      <c r="E83" s="34" t="s">
        <v>72</v>
      </c>
      <c r="F83" s="34">
        <v>34000</v>
      </c>
      <c r="G83" s="34">
        <v>0</v>
      </c>
      <c r="H83" s="34">
        <v>0</v>
      </c>
      <c r="I83" s="34">
        <v>0</v>
      </c>
      <c r="J83" s="34">
        <v>34000</v>
      </c>
      <c r="K83" s="34">
        <v>0</v>
      </c>
      <c r="L83" s="34">
        <v>0</v>
      </c>
      <c r="M83" s="34">
        <v>0</v>
      </c>
      <c r="N83" s="34">
        <v>34000</v>
      </c>
      <c r="O83" s="34">
        <v>12000</v>
      </c>
      <c r="P83" s="34"/>
      <c r="Q83" s="34"/>
      <c r="R83" s="91"/>
      <c r="S83" s="49" t="s">
        <v>101</v>
      </c>
      <c r="T83" s="81"/>
    </row>
    <row r="84" s="5" customFormat="1" ht="123.95" customHeight="1" spans="1:20">
      <c r="A84" s="53">
        <v>66</v>
      </c>
      <c r="B84" s="38" t="s">
        <v>231</v>
      </c>
      <c r="C84" s="30" t="s">
        <v>61</v>
      </c>
      <c r="D84" s="91" t="s">
        <v>232</v>
      </c>
      <c r="E84" s="34" t="s">
        <v>94</v>
      </c>
      <c r="F84" s="34">
        <v>65000</v>
      </c>
      <c r="G84" s="34">
        <v>0</v>
      </c>
      <c r="H84" s="34">
        <v>0</v>
      </c>
      <c r="I84" s="34">
        <v>0</v>
      </c>
      <c r="J84" s="34">
        <v>65000</v>
      </c>
      <c r="K84" s="34">
        <v>0</v>
      </c>
      <c r="L84" s="34">
        <v>0</v>
      </c>
      <c r="M84" s="34">
        <v>0</v>
      </c>
      <c r="N84" s="34">
        <v>65000</v>
      </c>
      <c r="O84" s="34">
        <v>13100</v>
      </c>
      <c r="P84" s="34"/>
      <c r="Q84" s="34"/>
      <c r="R84" s="91"/>
      <c r="S84" s="49" t="s">
        <v>233</v>
      </c>
      <c r="T84" s="81"/>
    </row>
    <row r="85" s="5" customFormat="1" ht="81.95" customHeight="1" spans="1:20">
      <c r="A85" s="53">
        <v>67</v>
      </c>
      <c r="B85" s="38" t="s">
        <v>234</v>
      </c>
      <c r="C85" s="30" t="s">
        <v>30</v>
      </c>
      <c r="D85" s="92" t="s">
        <v>235</v>
      </c>
      <c r="E85" s="34" t="s">
        <v>72</v>
      </c>
      <c r="F85" s="34">
        <v>68047</v>
      </c>
      <c r="G85" s="34">
        <v>0</v>
      </c>
      <c r="H85" s="34">
        <v>0</v>
      </c>
      <c r="I85" s="34">
        <v>0</v>
      </c>
      <c r="J85" s="34">
        <v>68047</v>
      </c>
      <c r="K85" s="34">
        <v>0</v>
      </c>
      <c r="L85" s="34">
        <v>0</v>
      </c>
      <c r="M85" s="34">
        <v>0</v>
      </c>
      <c r="N85" s="34">
        <v>68047</v>
      </c>
      <c r="O85" s="34">
        <v>40000</v>
      </c>
      <c r="P85" s="34">
        <v>20</v>
      </c>
      <c r="Q85" s="34"/>
      <c r="R85" s="91"/>
      <c r="S85" s="49" t="s">
        <v>98</v>
      </c>
      <c r="T85" s="81"/>
    </row>
    <row r="86" s="5" customFormat="1" ht="72.95" customHeight="1" spans="1:20">
      <c r="A86" s="53">
        <v>68</v>
      </c>
      <c r="B86" s="38" t="s">
        <v>236</v>
      </c>
      <c r="C86" s="30" t="s">
        <v>61</v>
      </c>
      <c r="D86" s="38" t="s">
        <v>237</v>
      </c>
      <c r="E86" s="34" t="s">
        <v>238</v>
      </c>
      <c r="F86" s="34">
        <v>290000</v>
      </c>
      <c r="G86" s="34">
        <v>0</v>
      </c>
      <c r="H86" s="34">
        <v>0</v>
      </c>
      <c r="I86" s="34">
        <v>0</v>
      </c>
      <c r="J86" s="34">
        <v>290000</v>
      </c>
      <c r="K86" s="34">
        <v>0</v>
      </c>
      <c r="L86" s="34">
        <v>0</v>
      </c>
      <c r="M86" s="34">
        <v>78000</v>
      </c>
      <c r="N86" s="34">
        <v>212000</v>
      </c>
      <c r="O86" s="34">
        <v>20000</v>
      </c>
      <c r="P86" s="34">
        <v>62</v>
      </c>
      <c r="Q86" s="34">
        <v>62</v>
      </c>
      <c r="R86" s="91"/>
      <c r="S86" s="49" t="s">
        <v>98</v>
      </c>
      <c r="T86" s="81"/>
    </row>
    <row r="87" s="5" customFormat="1" ht="38.1" customHeight="1" spans="1:20">
      <c r="A87" s="88" t="s">
        <v>239</v>
      </c>
      <c r="B87" s="89"/>
      <c r="C87" s="90"/>
      <c r="D87" s="38"/>
      <c r="E87" s="34"/>
      <c r="F87" s="20">
        <f t="shared" ref="F87:Q87" si="13">SUM(F88:F99)</f>
        <v>819091</v>
      </c>
      <c r="G87" s="20">
        <f t="shared" si="13"/>
        <v>0</v>
      </c>
      <c r="H87" s="20">
        <f t="shared" si="13"/>
        <v>0</v>
      </c>
      <c r="I87" s="20">
        <f t="shared" si="13"/>
        <v>11641</v>
      </c>
      <c r="J87" s="20">
        <f t="shared" si="13"/>
        <v>569800</v>
      </c>
      <c r="K87" s="20">
        <f t="shared" si="13"/>
        <v>0</v>
      </c>
      <c r="L87" s="20">
        <f t="shared" si="13"/>
        <v>19000</v>
      </c>
      <c r="M87" s="20">
        <f t="shared" si="13"/>
        <v>72054</v>
      </c>
      <c r="N87" s="20">
        <f t="shared" si="13"/>
        <v>747037</v>
      </c>
      <c r="O87" s="20">
        <f t="shared" si="13"/>
        <v>94700</v>
      </c>
      <c r="P87" s="20">
        <f t="shared" si="13"/>
        <v>1894.4</v>
      </c>
      <c r="Q87" s="20">
        <f t="shared" si="13"/>
        <v>420</v>
      </c>
      <c r="R87" s="91"/>
      <c r="S87" s="49"/>
      <c r="T87" s="81"/>
    </row>
    <row r="88" s="5" customFormat="1" ht="180" customHeight="1" spans="1:20">
      <c r="A88" s="53">
        <v>69</v>
      </c>
      <c r="B88" s="38" t="s">
        <v>240</v>
      </c>
      <c r="C88" s="30" t="s">
        <v>30</v>
      </c>
      <c r="D88" s="38" t="s">
        <v>241</v>
      </c>
      <c r="E88" s="34" t="s">
        <v>59</v>
      </c>
      <c r="F88" s="34">
        <v>166000</v>
      </c>
      <c r="G88" s="34"/>
      <c r="H88" s="34"/>
      <c r="I88" s="34"/>
      <c r="J88" s="34"/>
      <c r="K88" s="34"/>
      <c r="L88" s="34"/>
      <c r="M88" s="34">
        <v>5030</v>
      </c>
      <c r="N88" s="34">
        <v>160970</v>
      </c>
      <c r="O88" s="34">
        <v>13000</v>
      </c>
      <c r="P88" s="34">
        <v>20</v>
      </c>
      <c r="Q88" s="34"/>
      <c r="R88" s="91"/>
      <c r="S88" s="49" t="s">
        <v>242</v>
      </c>
      <c r="T88" s="81"/>
    </row>
    <row r="89" s="5" customFormat="1" ht="120" customHeight="1" spans="1:20">
      <c r="A89" s="53">
        <v>70</v>
      </c>
      <c r="B89" s="38" t="s">
        <v>243</v>
      </c>
      <c r="C89" s="49" t="s">
        <v>61</v>
      </c>
      <c r="D89" s="38" t="s">
        <v>244</v>
      </c>
      <c r="E89" s="34" t="s">
        <v>94</v>
      </c>
      <c r="F89" s="34">
        <v>10641</v>
      </c>
      <c r="G89" s="34">
        <v>0</v>
      </c>
      <c r="H89" s="34">
        <v>0</v>
      </c>
      <c r="I89" s="34">
        <v>10641</v>
      </c>
      <c r="J89" s="34">
        <v>0</v>
      </c>
      <c r="K89" s="34">
        <v>0</v>
      </c>
      <c r="L89" s="34">
        <v>0</v>
      </c>
      <c r="M89" s="34">
        <v>2378</v>
      </c>
      <c r="N89" s="34">
        <v>8263</v>
      </c>
      <c r="O89" s="34">
        <v>6500</v>
      </c>
      <c r="P89" s="34"/>
      <c r="Q89" s="34"/>
      <c r="R89" s="91" t="s">
        <v>245</v>
      </c>
      <c r="S89" s="49" t="s">
        <v>172</v>
      </c>
      <c r="T89" s="81"/>
    </row>
    <row r="90" s="5" customFormat="1" ht="108" customHeight="1" spans="1:20">
      <c r="A90" s="53">
        <v>71</v>
      </c>
      <c r="B90" s="48" t="s">
        <v>246</v>
      </c>
      <c r="C90" s="68" t="s">
        <v>61</v>
      </c>
      <c r="D90" s="48" t="s">
        <v>247</v>
      </c>
      <c r="E90" s="50" t="s">
        <v>248</v>
      </c>
      <c r="F90" s="68">
        <v>100000</v>
      </c>
      <c r="G90" s="68">
        <v>0</v>
      </c>
      <c r="H90" s="68">
        <v>0</v>
      </c>
      <c r="I90" s="68">
        <v>0</v>
      </c>
      <c r="J90" s="68">
        <v>100000</v>
      </c>
      <c r="K90" s="68">
        <v>0</v>
      </c>
      <c r="L90" s="68">
        <v>0</v>
      </c>
      <c r="M90" s="68">
        <v>56596</v>
      </c>
      <c r="N90" s="98">
        <v>43404</v>
      </c>
      <c r="O90" s="99">
        <v>20000</v>
      </c>
      <c r="P90" s="101">
        <v>1020</v>
      </c>
      <c r="Q90" s="99"/>
      <c r="R90" s="80"/>
      <c r="S90" s="49" t="s">
        <v>172</v>
      </c>
      <c r="T90" s="81"/>
    </row>
    <row r="91" ht="128.1" customHeight="1" spans="1:20">
      <c r="A91" s="53">
        <v>72</v>
      </c>
      <c r="B91" s="48" t="s">
        <v>249</v>
      </c>
      <c r="C91" s="68" t="s">
        <v>30</v>
      </c>
      <c r="D91" s="48" t="s">
        <v>250</v>
      </c>
      <c r="E91" s="50" t="s">
        <v>46</v>
      </c>
      <c r="F91" s="68">
        <v>225000</v>
      </c>
      <c r="G91" s="68">
        <v>0</v>
      </c>
      <c r="H91" s="68">
        <v>0</v>
      </c>
      <c r="I91" s="68">
        <v>0</v>
      </c>
      <c r="J91" s="68">
        <v>225000</v>
      </c>
      <c r="K91" s="68">
        <v>0</v>
      </c>
      <c r="L91" s="68">
        <v>0</v>
      </c>
      <c r="M91" s="68">
        <v>0</v>
      </c>
      <c r="N91" s="98">
        <v>225000</v>
      </c>
      <c r="O91" s="99">
        <v>5000</v>
      </c>
      <c r="P91" s="102">
        <v>21</v>
      </c>
      <c r="Q91" s="99"/>
      <c r="R91" s="80" t="s">
        <v>251</v>
      </c>
      <c r="S91" s="49" t="s">
        <v>172</v>
      </c>
      <c r="T91" s="81"/>
    </row>
    <row r="92" ht="156.95" customHeight="1" spans="1:20">
      <c r="A92" s="53">
        <v>73</v>
      </c>
      <c r="B92" s="48" t="s">
        <v>252</v>
      </c>
      <c r="C92" s="68" t="s">
        <v>61</v>
      </c>
      <c r="D92" s="48" t="s">
        <v>253</v>
      </c>
      <c r="E92" s="50" t="s">
        <v>59</v>
      </c>
      <c r="F92" s="68">
        <v>200000</v>
      </c>
      <c r="G92" s="68">
        <v>0</v>
      </c>
      <c r="H92" s="68">
        <v>0</v>
      </c>
      <c r="I92" s="68">
        <v>0</v>
      </c>
      <c r="J92" s="68">
        <v>200000</v>
      </c>
      <c r="K92" s="68">
        <v>0</v>
      </c>
      <c r="L92" s="68">
        <v>0</v>
      </c>
      <c r="M92" s="68">
        <v>0</v>
      </c>
      <c r="N92" s="98">
        <v>200000</v>
      </c>
      <c r="O92" s="99">
        <v>30000</v>
      </c>
      <c r="P92" s="103">
        <v>600</v>
      </c>
      <c r="Q92" s="99">
        <v>400</v>
      </c>
      <c r="R92" s="80"/>
      <c r="S92" s="49" t="s">
        <v>210</v>
      </c>
      <c r="T92" s="81"/>
    </row>
    <row r="93" ht="98.1" customHeight="1" spans="1:20">
      <c r="A93" s="53">
        <v>74</v>
      </c>
      <c r="B93" s="48" t="s">
        <v>254</v>
      </c>
      <c r="C93" s="68" t="s">
        <v>30</v>
      </c>
      <c r="D93" s="48" t="s">
        <v>255</v>
      </c>
      <c r="E93" s="50" t="s">
        <v>72</v>
      </c>
      <c r="F93" s="68">
        <v>5000</v>
      </c>
      <c r="G93" s="68">
        <v>0</v>
      </c>
      <c r="H93" s="68">
        <v>0</v>
      </c>
      <c r="I93" s="68">
        <v>0</v>
      </c>
      <c r="J93" s="68">
        <v>5000</v>
      </c>
      <c r="K93" s="68">
        <v>0</v>
      </c>
      <c r="L93" s="68">
        <v>0</v>
      </c>
      <c r="M93" s="68">
        <v>0</v>
      </c>
      <c r="N93" s="99">
        <v>5000</v>
      </c>
      <c r="O93" s="99">
        <v>1000</v>
      </c>
      <c r="P93" s="103">
        <v>20</v>
      </c>
      <c r="Q93" s="99">
        <v>20</v>
      </c>
      <c r="R93" s="80"/>
      <c r="S93" s="49" t="s">
        <v>210</v>
      </c>
      <c r="T93" s="81"/>
    </row>
    <row r="94" ht="201.95" customHeight="1" spans="1:20">
      <c r="A94" s="40">
        <v>75</v>
      </c>
      <c r="B94" s="38" t="s">
        <v>256</v>
      </c>
      <c r="C94" s="93" t="s">
        <v>30</v>
      </c>
      <c r="D94" s="38" t="s">
        <v>257</v>
      </c>
      <c r="E94" s="30" t="s">
        <v>55</v>
      </c>
      <c r="F94" s="40">
        <v>20000</v>
      </c>
      <c r="G94" s="40">
        <v>0</v>
      </c>
      <c r="H94" s="40">
        <v>0</v>
      </c>
      <c r="I94" s="40">
        <v>0</v>
      </c>
      <c r="J94" s="40">
        <v>20000</v>
      </c>
      <c r="K94" s="40">
        <v>0</v>
      </c>
      <c r="L94" s="40">
        <v>0</v>
      </c>
      <c r="M94" s="40">
        <v>0</v>
      </c>
      <c r="N94" s="102">
        <v>20000</v>
      </c>
      <c r="O94" s="102">
        <v>5000</v>
      </c>
      <c r="P94" s="103"/>
      <c r="Q94" s="103"/>
      <c r="R94" s="39"/>
      <c r="S94" s="30" t="s">
        <v>258</v>
      </c>
      <c r="T94" s="106"/>
    </row>
    <row r="95" ht="111" customHeight="1" spans="1:20">
      <c r="A95" s="53">
        <v>76</v>
      </c>
      <c r="B95" s="48" t="s">
        <v>259</v>
      </c>
      <c r="C95" s="93" t="s">
        <v>30</v>
      </c>
      <c r="D95" s="48" t="s">
        <v>260</v>
      </c>
      <c r="E95" s="50" t="s">
        <v>55</v>
      </c>
      <c r="F95" s="68">
        <v>18000</v>
      </c>
      <c r="G95" s="68">
        <v>0</v>
      </c>
      <c r="H95" s="68">
        <v>0</v>
      </c>
      <c r="I95" s="68">
        <v>0</v>
      </c>
      <c r="J95" s="68">
        <v>18000</v>
      </c>
      <c r="K95" s="68">
        <v>0</v>
      </c>
      <c r="L95" s="68">
        <v>0</v>
      </c>
      <c r="M95" s="68">
        <v>0</v>
      </c>
      <c r="N95" s="98">
        <v>18000</v>
      </c>
      <c r="O95" s="98">
        <v>0</v>
      </c>
      <c r="P95" s="103"/>
      <c r="Q95" s="99"/>
      <c r="R95" s="80"/>
      <c r="S95" s="49" t="s">
        <v>176</v>
      </c>
      <c r="T95" s="81"/>
    </row>
    <row r="96" ht="117.95" customHeight="1" spans="1:20">
      <c r="A96" s="53">
        <v>77</v>
      </c>
      <c r="B96" s="48" t="s">
        <v>261</v>
      </c>
      <c r="C96" s="68" t="s">
        <v>30</v>
      </c>
      <c r="D96" s="48" t="s">
        <v>262</v>
      </c>
      <c r="E96" s="50" t="s">
        <v>72</v>
      </c>
      <c r="F96" s="68">
        <v>1800</v>
      </c>
      <c r="G96" s="68">
        <v>0</v>
      </c>
      <c r="H96" s="68">
        <v>0</v>
      </c>
      <c r="I96" s="68">
        <v>0</v>
      </c>
      <c r="J96" s="68">
        <v>1800</v>
      </c>
      <c r="K96" s="68">
        <v>0</v>
      </c>
      <c r="L96" s="68">
        <v>0</v>
      </c>
      <c r="M96" s="68">
        <v>0</v>
      </c>
      <c r="N96" s="99">
        <v>1800</v>
      </c>
      <c r="O96" s="99"/>
      <c r="P96" s="103"/>
      <c r="Q96" s="99"/>
      <c r="R96" s="80"/>
      <c r="S96" s="49" t="s">
        <v>263</v>
      </c>
      <c r="T96" s="81"/>
    </row>
    <row r="97" ht="128.1" customHeight="1" spans="1:20">
      <c r="A97" s="53">
        <v>78</v>
      </c>
      <c r="B97" s="45" t="s">
        <v>264</v>
      </c>
      <c r="C97" s="50" t="s">
        <v>61</v>
      </c>
      <c r="D97" s="45" t="s">
        <v>265</v>
      </c>
      <c r="E97" s="50" t="s">
        <v>266</v>
      </c>
      <c r="F97" s="50">
        <v>20000</v>
      </c>
      <c r="G97" s="50">
        <v>0</v>
      </c>
      <c r="H97" s="50">
        <v>0</v>
      </c>
      <c r="I97" s="50">
        <v>1000</v>
      </c>
      <c r="J97" s="50">
        <v>0</v>
      </c>
      <c r="K97" s="50">
        <v>0</v>
      </c>
      <c r="L97" s="50">
        <v>19000</v>
      </c>
      <c r="M97" s="50">
        <v>1000</v>
      </c>
      <c r="N97" s="50">
        <v>19000</v>
      </c>
      <c r="O97" s="50">
        <v>5000</v>
      </c>
      <c r="P97" s="69">
        <v>50</v>
      </c>
      <c r="Q97" s="69"/>
      <c r="R97" s="75" t="s">
        <v>267</v>
      </c>
      <c r="S97" s="49" t="s">
        <v>263</v>
      </c>
      <c r="T97" s="81"/>
    </row>
    <row r="98" ht="165.95" customHeight="1" spans="1:20">
      <c r="A98" s="53">
        <v>79</v>
      </c>
      <c r="B98" s="35" t="s">
        <v>268</v>
      </c>
      <c r="C98" s="37" t="s">
        <v>30</v>
      </c>
      <c r="D98" s="35" t="s">
        <v>269</v>
      </c>
      <c r="E98" s="37" t="s">
        <v>59</v>
      </c>
      <c r="F98" s="94">
        <v>32680</v>
      </c>
      <c r="G98" s="94"/>
      <c r="H98" s="94"/>
      <c r="I98" s="37"/>
      <c r="J98" s="37"/>
      <c r="K98" s="37"/>
      <c r="L98" s="37"/>
      <c r="M98" s="37">
        <v>5380</v>
      </c>
      <c r="N98" s="37">
        <v>27300</v>
      </c>
      <c r="O98" s="37">
        <v>8200</v>
      </c>
      <c r="P98" s="53">
        <v>146.4</v>
      </c>
      <c r="Q98" s="53"/>
      <c r="R98" s="53"/>
      <c r="S98" s="49" t="s">
        <v>176</v>
      </c>
      <c r="T98" s="81"/>
    </row>
    <row r="99" ht="211.5" customHeight="1" spans="1:20">
      <c r="A99" s="53">
        <v>80</v>
      </c>
      <c r="B99" s="35" t="s">
        <v>270</v>
      </c>
      <c r="C99" s="37" t="s">
        <v>61</v>
      </c>
      <c r="D99" s="35" t="s">
        <v>271</v>
      </c>
      <c r="E99" s="37" t="s">
        <v>59</v>
      </c>
      <c r="F99" s="94">
        <v>19970</v>
      </c>
      <c r="G99" s="94"/>
      <c r="H99" s="94"/>
      <c r="I99" s="37"/>
      <c r="J99" s="37"/>
      <c r="K99" s="37"/>
      <c r="L99" s="37"/>
      <c r="M99" s="37">
        <v>1670</v>
      </c>
      <c r="N99" s="37">
        <v>18300</v>
      </c>
      <c r="O99" s="37">
        <v>1000</v>
      </c>
      <c r="P99" s="53">
        <v>17</v>
      </c>
      <c r="Q99" s="53"/>
      <c r="R99" s="53"/>
      <c r="S99" s="49" t="s">
        <v>176</v>
      </c>
      <c r="T99" s="81"/>
    </row>
    <row r="100" ht="40.15" customHeight="1" spans="1:20">
      <c r="A100" s="56" t="s">
        <v>272</v>
      </c>
      <c r="B100" s="55"/>
      <c r="C100" s="56"/>
      <c r="D100" s="48"/>
      <c r="E100" s="50"/>
      <c r="F100" s="56">
        <f t="shared" ref="F100:Q100" si="14">F101+F105+F107+F111</f>
        <v>179872</v>
      </c>
      <c r="G100" s="56">
        <f t="shared" si="14"/>
        <v>6000</v>
      </c>
      <c r="H100" s="56">
        <f t="shared" si="14"/>
        <v>0</v>
      </c>
      <c r="I100" s="56">
        <f t="shared" si="14"/>
        <v>154872</v>
      </c>
      <c r="J100" s="56">
        <f t="shared" si="14"/>
        <v>0</v>
      </c>
      <c r="K100" s="56">
        <f t="shared" si="14"/>
        <v>0</v>
      </c>
      <c r="L100" s="56">
        <f t="shared" si="14"/>
        <v>19000</v>
      </c>
      <c r="M100" s="56">
        <f t="shared" si="14"/>
        <v>15569</v>
      </c>
      <c r="N100" s="56">
        <f t="shared" si="14"/>
        <v>164303</v>
      </c>
      <c r="O100" s="56">
        <f t="shared" si="14"/>
        <v>35055</v>
      </c>
      <c r="P100" s="56">
        <f t="shared" si="14"/>
        <v>700.4</v>
      </c>
      <c r="Q100" s="56">
        <f t="shared" si="14"/>
        <v>138.3</v>
      </c>
      <c r="R100" s="80"/>
      <c r="S100" s="49"/>
      <c r="T100" s="81"/>
    </row>
    <row r="101" ht="40.15" customHeight="1" spans="1:20">
      <c r="A101" s="88" t="s">
        <v>273</v>
      </c>
      <c r="B101" s="89"/>
      <c r="C101" s="90"/>
      <c r="D101" s="48"/>
      <c r="E101" s="50"/>
      <c r="F101" s="56">
        <f t="shared" ref="F101:Q101" si="15">SUM(F102:F104)</f>
        <v>57343</v>
      </c>
      <c r="G101" s="56">
        <f t="shared" si="15"/>
        <v>0</v>
      </c>
      <c r="H101" s="56">
        <f t="shared" si="15"/>
        <v>0</v>
      </c>
      <c r="I101" s="56">
        <f t="shared" si="15"/>
        <v>57343</v>
      </c>
      <c r="J101" s="56">
        <f t="shared" si="15"/>
        <v>0</v>
      </c>
      <c r="K101" s="56">
        <f t="shared" si="15"/>
        <v>0</v>
      </c>
      <c r="L101" s="56">
        <f t="shared" si="15"/>
        <v>0</v>
      </c>
      <c r="M101" s="56">
        <f t="shared" si="15"/>
        <v>500</v>
      </c>
      <c r="N101" s="56">
        <f t="shared" si="15"/>
        <v>56843</v>
      </c>
      <c r="O101" s="56">
        <f t="shared" si="15"/>
        <v>22400</v>
      </c>
      <c r="P101" s="56">
        <f t="shared" si="15"/>
        <v>165</v>
      </c>
      <c r="Q101" s="56">
        <f t="shared" si="15"/>
        <v>120</v>
      </c>
      <c r="R101" s="80"/>
      <c r="S101" s="49"/>
      <c r="T101" s="81"/>
    </row>
    <row r="102" ht="251.1" customHeight="1" spans="1:20">
      <c r="A102" s="53">
        <v>81</v>
      </c>
      <c r="B102" s="86" t="s">
        <v>274</v>
      </c>
      <c r="C102" s="53" t="s">
        <v>61</v>
      </c>
      <c r="D102" s="48" t="s">
        <v>275</v>
      </c>
      <c r="E102" s="50" t="s">
        <v>94</v>
      </c>
      <c r="F102" s="53">
        <v>14943</v>
      </c>
      <c r="G102" s="53">
        <v>0</v>
      </c>
      <c r="H102" s="53">
        <v>0</v>
      </c>
      <c r="I102" s="37">
        <v>14943</v>
      </c>
      <c r="J102" s="53">
        <v>0</v>
      </c>
      <c r="K102" s="53">
        <v>0</v>
      </c>
      <c r="L102" s="53">
        <v>0</v>
      </c>
      <c r="M102" s="53">
        <v>500</v>
      </c>
      <c r="N102" s="37">
        <v>14443</v>
      </c>
      <c r="O102" s="53">
        <v>10000</v>
      </c>
      <c r="P102" s="53">
        <v>45</v>
      </c>
      <c r="Q102" s="53"/>
      <c r="R102" s="104" t="s">
        <v>276</v>
      </c>
      <c r="S102" s="49" t="s">
        <v>242</v>
      </c>
      <c r="T102" s="81"/>
    </row>
    <row r="103" ht="86.1" customHeight="1" spans="1:20">
      <c r="A103" s="53">
        <v>82</v>
      </c>
      <c r="B103" s="80" t="s">
        <v>277</v>
      </c>
      <c r="C103" s="68" t="s">
        <v>30</v>
      </c>
      <c r="D103" s="80" t="s">
        <v>278</v>
      </c>
      <c r="E103" s="49" t="s">
        <v>46</v>
      </c>
      <c r="F103" s="68">
        <v>12400</v>
      </c>
      <c r="G103" s="68">
        <v>0</v>
      </c>
      <c r="H103" s="68">
        <v>0</v>
      </c>
      <c r="I103" s="68">
        <v>12400</v>
      </c>
      <c r="J103" s="68">
        <v>0</v>
      </c>
      <c r="K103" s="68">
        <v>0</v>
      </c>
      <c r="L103" s="68">
        <v>0</v>
      </c>
      <c r="M103" s="68">
        <v>0</v>
      </c>
      <c r="N103" s="68">
        <v>12400</v>
      </c>
      <c r="O103" s="68">
        <v>2400</v>
      </c>
      <c r="P103" s="81"/>
      <c r="Q103" s="81"/>
      <c r="R103" s="81"/>
      <c r="S103" s="49" t="s">
        <v>242</v>
      </c>
      <c r="T103" s="81"/>
    </row>
    <row r="104" ht="69.95" customHeight="1" spans="1:20">
      <c r="A104" s="53">
        <v>83</v>
      </c>
      <c r="B104" s="35" t="s">
        <v>279</v>
      </c>
      <c r="C104" s="37" t="s">
        <v>30</v>
      </c>
      <c r="D104" s="35" t="s">
        <v>280</v>
      </c>
      <c r="E104" s="37" t="s">
        <v>46</v>
      </c>
      <c r="F104" s="94">
        <v>30000</v>
      </c>
      <c r="G104" s="94">
        <v>0</v>
      </c>
      <c r="H104" s="94">
        <v>0</v>
      </c>
      <c r="I104" s="37">
        <v>30000</v>
      </c>
      <c r="J104" s="37">
        <v>0</v>
      </c>
      <c r="K104" s="37">
        <v>0</v>
      </c>
      <c r="L104" s="37">
        <v>0</v>
      </c>
      <c r="M104" s="37">
        <v>0</v>
      </c>
      <c r="N104" s="37">
        <v>30000</v>
      </c>
      <c r="O104" s="37">
        <v>10000</v>
      </c>
      <c r="P104" s="69">
        <v>120</v>
      </c>
      <c r="Q104" s="69">
        <v>120</v>
      </c>
      <c r="R104" s="45" t="s">
        <v>281</v>
      </c>
      <c r="S104" s="49" t="s">
        <v>242</v>
      </c>
      <c r="T104" s="81"/>
    </row>
    <row r="105" ht="33" customHeight="1" spans="1:20">
      <c r="A105" s="88" t="s">
        <v>282</v>
      </c>
      <c r="B105" s="89"/>
      <c r="C105" s="90"/>
      <c r="D105" s="35"/>
      <c r="E105" s="37"/>
      <c r="F105" s="95">
        <f t="shared" ref="F105:M105" si="16">F106</f>
        <v>5800</v>
      </c>
      <c r="G105" s="95">
        <f t="shared" si="16"/>
        <v>0</v>
      </c>
      <c r="H105" s="95">
        <f t="shared" si="16"/>
        <v>0</v>
      </c>
      <c r="I105" s="95">
        <f t="shared" si="16"/>
        <v>5800</v>
      </c>
      <c r="J105" s="95">
        <f t="shared" si="16"/>
        <v>0</v>
      </c>
      <c r="K105" s="95">
        <f t="shared" si="16"/>
        <v>0</v>
      </c>
      <c r="L105" s="95">
        <f t="shared" si="16"/>
        <v>0</v>
      </c>
      <c r="M105" s="95">
        <f t="shared" si="16"/>
        <v>0</v>
      </c>
      <c r="N105" s="42">
        <v>5800</v>
      </c>
      <c r="O105" s="95">
        <f>O106</f>
        <v>1000</v>
      </c>
      <c r="P105" s="95">
        <f>P106</f>
        <v>15</v>
      </c>
      <c r="Q105" s="95">
        <f>Q106</f>
        <v>5</v>
      </c>
      <c r="R105" s="50"/>
      <c r="S105" s="49"/>
      <c r="T105" s="81"/>
    </row>
    <row r="106" ht="114.95" customHeight="1" spans="1:20">
      <c r="A106" s="53">
        <v>84</v>
      </c>
      <c r="B106" s="35" t="s">
        <v>283</v>
      </c>
      <c r="C106" s="37" t="s">
        <v>30</v>
      </c>
      <c r="D106" s="35" t="s">
        <v>284</v>
      </c>
      <c r="E106" s="37" t="s">
        <v>55</v>
      </c>
      <c r="F106" s="94">
        <v>5800</v>
      </c>
      <c r="G106" s="94">
        <v>0</v>
      </c>
      <c r="H106" s="94">
        <v>0</v>
      </c>
      <c r="I106" s="37">
        <v>5800</v>
      </c>
      <c r="J106" s="37">
        <v>0</v>
      </c>
      <c r="K106" s="37">
        <v>0</v>
      </c>
      <c r="L106" s="37">
        <v>0</v>
      </c>
      <c r="M106" s="37">
        <v>0</v>
      </c>
      <c r="N106" s="37">
        <v>5800</v>
      </c>
      <c r="O106" s="37">
        <v>1000</v>
      </c>
      <c r="P106" s="69">
        <v>15</v>
      </c>
      <c r="Q106" s="69">
        <v>5</v>
      </c>
      <c r="R106" s="75"/>
      <c r="S106" s="49" t="s">
        <v>285</v>
      </c>
      <c r="T106" s="80"/>
    </row>
    <row r="107" ht="42" customHeight="1" spans="1:20">
      <c r="A107" s="83" t="s">
        <v>286</v>
      </c>
      <c r="B107" s="84"/>
      <c r="C107" s="85"/>
      <c r="D107" s="35"/>
      <c r="E107" s="37"/>
      <c r="F107" s="95">
        <f t="shared" ref="F107:K107" si="17">SUM(F108:F110)</f>
        <v>71500</v>
      </c>
      <c r="G107" s="95">
        <f t="shared" si="17"/>
        <v>1000</v>
      </c>
      <c r="H107" s="95">
        <f t="shared" si="17"/>
        <v>0</v>
      </c>
      <c r="I107" s="95">
        <f t="shared" si="17"/>
        <v>70500</v>
      </c>
      <c r="J107" s="95">
        <f t="shared" si="17"/>
        <v>0</v>
      </c>
      <c r="K107" s="95">
        <f t="shared" si="17"/>
        <v>0</v>
      </c>
      <c r="L107" s="95">
        <f t="shared" ref="L107:Q107" si="18">SUM(L108:L110)</f>
        <v>0</v>
      </c>
      <c r="M107" s="95">
        <f t="shared" si="18"/>
        <v>6895</v>
      </c>
      <c r="N107" s="42">
        <f t="shared" si="18"/>
        <v>64605</v>
      </c>
      <c r="O107" s="95">
        <f t="shared" si="18"/>
        <v>5000</v>
      </c>
      <c r="P107" s="95">
        <f t="shared" si="18"/>
        <v>65</v>
      </c>
      <c r="Q107" s="95">
        <f t="shared" si="18"/>
        <v>13.3</v>
      </c>
      <c r="R107" s="75"/>
      <c r="S107" s="49"/>
      <c r="T107" s="81"/>
    </row>
    <row r="108" ht="201" customHeight="1" spans="1:20">
      <c r="A108" s="53">
        <v>85</v>
      </c>
      <c r="B108" s="48" t="s">
        <v>287</v>
      </c>
      <c r="C108" s="49" t="s">
        <v>61</v>
      </c>
      <c r="D108" s="48" t="s">
        <v>288</v>
      </c>
      <c r="E108" s="50" t="s">
        <v>238</v>
      </c>
      <c r="F108" s="49">
        <v>32000</v>
      </c>
      <c r="G108" s="49">
        <v>1000</v>
      </c>
      <c r="H108" s="49">
        <v>0</v>
      </c>
      <c r="I108" s="49">
        <v>31000</v>
      </c>
      <c r="J108" s="49">
        <v>0</v>
      </c>
      <c r="K108" s="49">
        <v>0</v>
      </c>
      <c r="L108" s="49">
        <v>0</v>
      </c>
      <c r="M108" s="49">
        <v>1895</v>
      </c>
      <c r="N108" s="49">
        <v>30105</v>
      </c>
      <c r="O108" s="68">
        <v>0</v>
      </c>
      <c r="P108" s="68">
        <v>38</v>
      </c>
      <c r="Q108" s="68">
        <v>10</v>
      </c>
      <c r="R108" s="80" t="s">
        <v>289</v>
      </c>
      <c r="S108" s="49" t="s">
        <v>290</v>
      </c>
      <c r="T108" s="81"/>
    </row>
    <row r="109" ht="161.1" customHeight="1" spans="1:20">
      <c r="A109" s="53">
        <v>86</v>
      </c>
      <c r="B109" s="48" t="s">
        <v>291</v>
      </c>
      <c r="C109" s="37" t="s">
        <v>30</v>
      </c>
      <c r="D109" s="48" t="s">
        <v>292</v>
      </c>
      <c r="E109" s="50" t="s">
        <v>46</v>
      </c>
      <c r="F109" s="49">
        <v>8000</v>
      </c>
      <c r="G109" s="49">
        <v>0</v>
      </c>
      <c r="H109" s="49">
        <v>0</v>
      </c>
      <c r="I109" s="49">
        <v>8000</v>
      </c>
      <c r="J109" s="49">
        <v>0</v>
      </c>
      <c r="K109" s="49">
        <v>0</v>
      </c>
      <c r="L109" s="49">
        <v>0</v>
      </c>
      <c r="M109" s="49">
        <v>0</v>
      </c>
      <c r="N109" s="49">
        <v>8000</v>
      </c>
      <c r="O109" s="68">
        <v>0</v>
      </c>
      <c r="P109" s="68"/>
      <c r="Q109" s="68"/>
      <c r="R109" s="80"/>
      <c r="S109" s="49" t="s">
        <v>290</v>
      </c>
      <c r="T109" s="81"/>
    </row>
    <row r="110" ht="369" customHeight="1" spans="1:20">
      <c r="A110" s="53">
        <v>87</v>
      </c>
      <c r="B110" s="35" t="s">
        <v>293</v>
      </c>
      <c r="C110" s="37" t="s">
        <v>61</v>
      </c>
      <c r="D110" s="35" t="s">
        <v>294</v>
      </c>
      <c r="E110" s="37" t="s">
        <v>46</v>
      </c>
      <c r="F110" s="49">
        <v>31500</v>
      </c>
      <c r="G110" s="49">
        <v>0</v>
      </c>
      <c r="H110" s="49">
        <v>0</v>
      </c>
      <c r="I110" s="49">
        <v>31500</v>
      </c>
      <c r="J110" s="49">
        <v>0</v>
      </c>
      <c r="K110" s="49">
        <v>0</v>
      </c>
      <c r="L110" s="49">
        <v>0</v>
      </c>
      <c r="M110" s="49">
        <v>5000</v>
      </c>
      <c r="N110" s="49">
        <v>26500</v>
      </c>
      <c r="O110" s="49">
        <v>5000</v>
      </c>
      <c r="P110" s="68">
        <v>27</v>
      </c>
      <c r="Q110" s="49">
        <v>3.3</v>
      </c>
      <c r="R110" s="80" t="s">
        <v>295</v>
      </c>
      <c r="S110" s="49" t="s">
        <v>290</v>
      </c>
      <c r="T110" s="81"/>
    </row>
    <row r="111" ht="42.95" customHeight="1" spans="1:20">
      <c r="A111" s="83" t="s">
        <v>296</v>
      </c>
      <c r="B111" s="84"/>
      <c r="C111" s="85"/>
      <c r="D111" s="48"/>
      <c r="E111" s="50"/>
      <c r="F111" s="96">
        <f t="shared" ref="F111:Q111" si="19">SUM(F112:F116)</f>
        <v>45229</v>
      </c>
      <c r="G111" s="96">
        <f t="shared" si="19"/>
        <v>5000</v>
      </c>
      <c r="H111" s="96">
        <f t="shared" si="19"/>
        <v>0</v>
      </c>
      <c r="I111" s="96">
        <f t="shared" si="19"/>
        <v>21229</v>
      </c>
      <c r="J111" s="96">
        <f t="shared" si="19"/>
        <v>0</v>
      </c>
      <c r="K111" s="96">
        <f t="shared" si="19"/>
        <v>0</v>
      </c>
      <c r="L111" s="96">
        <f t="shared" si="19"/>
        <v>19000</v>
      </c>
      <c r="M111" s="96">
        <f t="shared" si="19"/>
        <v>8174</v>
      </c>
      <c r="N111" s="96">
        <f t="shared" si="19"/>
        <v>37055</v>
      </c>
      <c r="O111" s="96">
        <f t="shared" si="19"/>
        <v>6655</v>
      </c>
      <c r="P111" s="96">
        <f t="shared" si="19"/>
        <v>455.4</v>
      </c>
      <c r="Q111" s="96">
        <f t="shared" si="19"/>
        <v>0</v>
      </c>
      <c r="R111" s="80"/>
      <c r="S111" s="49"/>
      <c r="T111" s="81"/>
    </row>
    <row r="112" ht="114.95" customHeight="1" spans="1:20">
      <c r="A112" s="53">
        <v>88</v>
      </c>
      <c r="B112" s="48" t="s">
        <v>297</v>
      </c>
      <c r="C112" s="49" t="s">
        <v>61</v>
      </c>
      <c r="D112" s="48" t="s">
        <v>298</v>
      </c>
      <c r="E112" s="50" t="s">
        <v>299</v>
      </c>
      <c r="F112" s="49">
        <v>10729</v>
      </c>
      <c r="G112" s="49">
        <v>0</v>
      </c>
      <c r="H112" s="49">
        <v>0</v>
      </c>
      <c r="I112" s="49">
        <v>10729</v>
      </c>
      <c r="J112" s="49">
        <v>0</v>
      </c>
      <c r="K112" s="49">
        <v>0</v>
      </c>
      <c r="L112" s="49">
        <v>0</v>
      </c>
      <c r="M112" s="49">
        <v>7574</v>
      </c>
      <c r="N112" s="49">
        <v>3155</v>
      </c>
      <c r="O112" s="68">
        <v>3155</v>
      </c>
      <c r="P112" s="68">
        <v>20.3</v>
      </c>
      <c r="Q112" s="68">
        <v>0</v>
      </c>
      <c r="R112" s="80" t="s">
        <v>300</v>
      </c>
      <c r="S112" s="49" t="s">
        <v>64</v>
      </c>
      <c r="T112" s="81"/>
    </row>
    <row r="113" ht="93" customHeight="1" spans="1:20">
      <c r="A113" s="53">
        <v>89</v>
      </c>
      <c r="B113" s="48" t="s">
        <v>301</v>
      </c>
      <c r="C113" s="49" t="s">
        <v>30</v>
      </c>
      <c r="D113" s="48" t="s">
        <v>302</v>
      </c>
      <c r="E113" s="50" t="s">
        <v>55</v>
      </c>
      <c r="F113" s="49">
        <v>2500</v>
      </c>
      <c r="G113" s="49">
        <v>0</v>
      </c>
      <c r="H113" s="49">
        <v>0</v>
      </c>
      <c r="I113" s="49">
        <v>2500</v>
      </c>
      <c r="J113" s="49">
        <v>0</v>
      </c>
      <c r="K113" s="49">
        <v>0</v>
      </c>
      <c r="L113" s="49">
        <v>0</v>
      </c>
      <c r="M113" s="49">
        <v>0</v>
      </c>
      <c r="N113" s="49">
        <v>2500</v>
      </c>
      <c r="O113" s="68">
        <v>0</v>
      </c>
      <c r="P113" s="68">
        <v>300</v>
      </c>
      <c r="Q113" s="68">
        <v>0</v>
      </c>
      <c r="R113" s="80" t="s">
        <v>67</v>
      </c>
      <c r="S113" s="49" t="s">
        <v>64</v>
      </c>
      <c r="T113" s="81"/>
    </row>
    <row r="114" ht="87.95" customHeight="1" spans="1:20">
      <c r="A114" s="53">
        <v>90</v>
      </c>
      <c r="B114" s="48" t="s">
        <v>303</v>
      </c>
      <c r="C114" s="49" t="s">
        <v>30</v>
      </c>
      <c r="D114" s="48" t="s">
        <v>304</v>
      </c>
      <c r="E114" s="50" t="s">
        <v>55</v>
      </c>
      <c r="F114" s="49">
        <v>8000</v>
      </c>
      <c r="G114" s="49">
        <v>0</v>
      </c>
      <c r="H114" s="49">
        <v>0</v>
      </c>
      <c r="I114" s="49">
        <v>8000</v>
      </c>
      <c r="J114" s="49">
        <v>0</v>
      </c>
      <c r="K114" s="49">
        <v>0</v>
      </c>
      <c r="L114" s="49">
        <v>0</v>
      </c>
      <c r="M114" s="49">
        <v>0</v>
      </c>
      <c r="N114" s="49">
        <v>8000</v>
      </c>
      <c r="O114" s="68">
        <v>500</v>
      </c>
      <c r="P114" s="68">
        <v>126.7</v>
      </c>
      <c r="Q114" s="68"/>
      <c r="R114" s="80" t="s">
        <v>67</v>
      </c>
      <c r="S114" s="49" t="s">
        <v>64</v>
      </c>
      <c r="T114" s="81"/>
    </row>
    <row r="115" ht="75.95" customHeight="1" spans="1:20">
      <c r="A115" s="53">
        <v>91</v>
      </c>
      <c r="B115" s="45" t="s">
        <v>305</v>
      </c>
      <c r="C115" s="50" t="s">
        <v>30</v>
      </c>
      <c r="D115" s="45" t="s">
        <v>306</v>
      </c>
      <c r="E115" s="50" t="s">
        <v>72</v>
      </c>
      <c r="F115" s="50">
        <v>4000</v>
      </c>
      <c r="G115" s="50">
        <v>0</v>
      </c>
      <c r="H115" s="50">
        <v>0</v>
      </c>
      <c r="I115" s="50">
        <v>0</v>
      </c>
      <c r="J115" s="50">
        <v>0</v>
      </c>
      <c r="K115" s="50">
        <v>0</v>
      </c>
      <c r="L115" s="50">
        <v>4000</v>
      </c>
      <c r="M115" s="50">
        <v>0</v>
      </c>
      <c r="N115" s="50">
        <v>4000</v>
      </c>
      <c r="O115" s="50">
        <v>2000</v>
      </c>
      <c r="P115" s="69">
        <v>8.4</v>
      </c>
      <c r="Q115" s="69"/>
      <c r="R115" s="75" t="s">
        <v>307</v>
      </c>
      <c r="S115" s="49" t="s">
        <v>176</v>
      </c>
      <c r="T115" s="81"/>
    </row>
    <row r="116" ht="168" customHeight="1" spans="1:20">
      <c r="A116" s="53">
        <v>92</v>
      </c>
      <c r="B116" s="45" t="s">
        <v>308</v>
      </c>
      <c r="C116" s="50" t="s">
        <v>61</v>
      </c>
      <c r="D116" s="45" t="s">
        <v>309</v>
      </c>
      <c r="E116" s="50" t="s">
        <v>59</v>
      </c>
      <c r="F116" s="50">
        <v>20000</v>
      </c>
      <c r="G116" s="50">
        <v>5000</v>
      </c>
      <c r="H116" s="50">
        <v>0</v>
      </c>
      <c r="I116" s="50">
        <v>0</v>
      </c>
      <c r="J116" s="50">
        <v>0</v>
      </c>
      <c r="K116" s="50">
        <v>0</v>
      </c>
      <c r="L116" s="50">
        <v>15000</v>
      </c>
      <c r="M116" s="50">
        <v>600</v>
      </c>
      <c r="N116" s="50">
        <v>19400</v>
      </c>
      <c r="O116" s="50">
        <v>1000</v>
      </c>
      <c r="P116" s="69">
        <v>0</v>
      </c>
      <c r="Q116" s="69">
        <v>0</v>
      </c>
      <c r="R116" s="75" t="s">
        <v>310</v>
      </c>
      <c r="S116" s="49" t="s">
        <v>176</v>
      </c>
      <c r="T116" s="81"/>
    </row>
    <row r="117" ht="40.15" customHeight="1" spans="1:20">
      <c r="A117" s="54" t="s">
        <v>311</v>
      </c>
      <c r="B117" s="55"/>
      <c r="C117" s="54"/>
      <c r="D117" s="48"/>
      <c r="E117" s="50"/>
      <c r="F117" s="56">
        <f>SUM(F118:F125)</f>
        <v>408510</v>
      </c>
      <c r="G117" s="56">
        <f t="shared" ref="G117:Q117" si="20">SUM(G118:G125)</f>
        <v>0</v>
      </c>
      <c r="H117" s="56">
        <f t="shared" si="20"/>
        <v>38067</v>
      </c>
      <c r="I117" s="56">
        <f t="shared" si="20"/>
        <v>35043</v>
      </c>
      <c r="J117" s="56">
        <f t="shared" si="20"/>
        <v>0</v>
      </c>
      <c r="K117" s="56">
        <f t="shared" si="20"/>
        <v>0</v>
      </c>
      <c r="L117" s="56">
        <f t="shared" si="20"/>
        <v>80000</v>
      </c>
      <c r="M117" s="56">
        <f t="shared" si="20"/>
        <v>79300</v>
      </c>
      <c r="N117" s="56">
        <f t="shared" si="20"/>
        <v>329210</v>
      </c>
      <c r="O117" s="56">
        <f t="shared" si="20"/>
        <v>73660</v>
      </c>
      <c r="P117" s="56">
        <f t="shared" si="20"/>
        <v>511</v>
      </c>
      <c r="Q117" s="56">
        <f t="shared" si="20"/>
        <v>17</v>
      </c>
      <c r="R117" s="80"/>
      <c r="S117" s="49"/>
      <c r="T117" s="81"/>
    </row>
    <row r="118" ht="216.95" customHeight="1" spans="1:20">
      <c r="A118" s="53">
        <v>93</v>
      </c>
      <c r="B118" s="86" t="s">
        <v>312</v>
      </c>
      <c r="C118" s="53" t="s">
        <v>61</v>
      </c>
      <c r="D118" s="86" t="s">
        <v>313</v>
      </c>
      <c r="E118" s="50" t="s">
        <v>225</v>
      </c>
      <c r="F118" s="53">
        <v>22700</v>
      </c>
      <c r="G118" s="53">
        <v>0</v>
      </c>
      <c r="H118" s="53">
        <v>0</v>
      </c>
      <c r="I118" s="53">
        <v>22700</v>
      </c>
      <c r="J118" s="53">
        <v>0</v>
      </c>
      <c r="K118" s="53">
        <v>0</v>
      </c>
      <c r="L118" s="53">
        <v>0</v>
      </c>
      <c r="M118" s="53">
        <v>10700</v>
      </c>
      <c r="N118" s="53">
        <v>12000</v>
      </c>
      <c r="O118" s="53">
        <v>12000</v>
      </c>
      <c r="P118" s="53"/>
      <c r="Q118" s="53"/>
      <c r="R118" s="104" t="s">
        <v>314</v>
      </c>
      <c r="S118" s="49" t="s">
        <v>64</v>
      </c>
      <c r="T118" s="81"/>
    </row>
    <row r="119" ht="138.95" customHeight="1" spans="1:20">
      <c r="A119" s="53">
        <v>94</v>
      </c>
      <c r="B119" s="86" t="s">
        <v>315</v>
      </c>
      <c r="C119" s="53" t="s">
        <v>30</v>
      </c>
      <c r="D119" s="86" t="s">
        <v>316</v>
      </c>
      <c r="E119" s="50" t="s">
        <v>32</v>
      </c>
      <c r="F119" s="53">
        <v>4600</v>
      </c>
      <c r="G119" s="53">
        <v>0</v>
      </c>
      <c r="H119" s="53">
        <v>0</v>
      </c>
      <c r="I119" s="53">
        <v>4600</v>
      </c>
      <c r="J119" s="53">
        <v>0</v>
      </c>
      <c r="K119" s="53">
        <v>0</v>
      </c>
      <c r="L119" s="53">
        <v>0</v>
      </c>
      <c r="M119" s="53">
        <v>0</v>
      </c>
      <c r="N119" s="53">
        <v>4600</v>
      </c>
      <c r="O119" s="53">
        <v>500</v>
      </c>
      <c r="P119" s="53"/>
      <c r="Q119" s="53"/>
      <c r="R119" s="104"/>
      <c r="S119" s="49" t="s">
        <v>210</v>
      </c>
      <c r="T119" s="81"/>
    </row>
    <row r="120" ht="90" customHeight="1" spans="1:20">
      <c r="A120" s="53">
        <v>95</v>
      </c>
      <c r="B120" s="35" t="s">
        <v>317</v>
      </c>
      <c r="C120" s="30" t="s">
        <v>61</v>
      </c>
      <c r="D120" s="35" t="s">
        <v>318</v>
      </c>
      <c r="E120" s="37" t="s">
        <v>195</v>
      </c>
      <c r="F120" s="43">
        <v>25810</v>
      </c>
      <c r="G120" s="47">
        <v>0</v>
      </c>
      <c r="H120" s="43">
        <v>18067</v>
      </c>
      <c r="I120" s="43">
        <v>7743</v>
      </c>
      <c r="J120" s="44">
        <v>0</v>
      </c>
      <c r="K120" s="44">
        <v>0</v>
      </c>
      <c r="L120" s="44">
        <v>0</v>
      </c>
      <c r="M120" s="44">
        <v>5300</v>
      </c>
      <c r="N120" s="43">
        <v>20510</v>
      </c>
      <c r="O120" s="43">
        <v>20510</v>
      </c>
      <c r="P120" s="46">
        <v>19</v>
      </c>
      <c r="Q120" s="46">
        <v>15</v>
      </c>
      <c r="R120" s="50"/>
      <c r="S120" s="30" t="s">
        <v>106</v>
      </c>
      <c r="T120" s="81"/>
    </row>
    <row r="121" ht="254.1" customHeight="1" spans="1:20">
      <c r="A121" s="53">
        <v>96</v>
      </c>
      <c r="B121" s="48" t="s">
        <v>319</v>
      </c>
      <c r="C121" s="49" t="s">
        <v>61</v>
      </c>
      <c r="D121" s="48" t="s">
        <v>320</v>
      </c>
      <c r="E121" s="50" t="s">
        <v>248</v>
      </c>
      <c r="F121" s="49">
        <v>109200</v>
      </c>
      <c r="G121" s="49"/>
      <c r="H121" s="49"/>
      <c r="I121" s="49"/>
      <c r="J121" s="49"/>
      <c r="K121" s="49"/>
      <c r="L121" s="49"/>
      <c r="M121" s="49">
        <v>2000</v>
      </c>
      <c r="N121" s="49">
        <v>107200</v>
      </c>
      <c r="O121" s="68">
        <v>26150</v>
      </c>
      <c r="P121" s="68">
        <v>490</v>
      </c>
      <c r="Q121" s="68">
        <v>0</v>
      </c>
      <c r="R121" s="80"/>
      <c r="S121" s="49" t="s">
        <v>176</v>
      </c>
      <c r="T121" s="81"/>
    </row>
    <row r="122" ht="398.1" customHeight="1" spans="1:20">
      <c r="A122" s="53">
        <v>97</v>
      </c>
      <c r="B122" s="38" t="s">
        <v>321</v>
      </c>
      <c r="C122" s="30" t="s">
        <v>61</v>
      </c>
      <c r="D122" s="38" t="s">
        <v>322</v>
      </c>
      <c r="E122" s="30" t="s">
        <v>59</v>
      </c>
      <c r="F122" s="30">
        <v>60900</v>
      </c>
      <c r="G122" s="30"/>
      <c r="H122" s="30"/>
      <c r="I122" s="30"/>
      <c r="J122" s="30"/>
      <c r="K122" s="30"/>
      <c r="L122" s="30"/>
      <c r="M122" s="30">
        <v>5000</v>
      </c>
      <c r="N122" s="30">
        <v>55900</v>
      </c>
      <c r="O122" s="30">
        <v>7000</v>
      </c>
      <c r="P122" s="40">
        <v>2</v>
      </c>
      <c r="Q122" s="40">
        <v>2</v>
      </c>
      <c r="R122" s="39"/>
      <c r="S122" s="30" t="s">
        <v>184</v>
      </c>
      <c r="T122" s="106"/>
    </row>
    <row r="123" ht="185.1" customHeight="1" spans="1:20">
      <c r="A123" s="53">
        <v>98</v>
      </c>
      <c r="B123" s="48" t="s">
        <v>323</v>
      </c>
      <c r="C123" s="68" t="s">
        <v>61</v>
      </c>
      <c r="D123" s="48" t="s">
        <v>324</v>
      </c>
      <c r="E123" s="50" t="s">
        <v>299</v>
      </c>
      <c r="F123" s="68">
        <v>79300</v>
      </c>
      <c r="G123" s="68"/>
      <c r="H123" s="68"/>
      <c r="I123" s="68"/>
      <c r="J123" s="68"/>
      <c r="K123" s="68"/>
      <c r="L123" s="68"/>
      <c r="M123" s="68">
        <v>49300</v>
      </c>
      <c r="N123" s="68">
        <v>30000</v>
      </c>
      <c r="O123" s="68"/>
      <c r="P123" s="68"/>
      <c r="Q123" s="68"/>
      <c r="R123" s="80"/>
      <c r="S123" s="49" t="s">
        <v>184</v>
      </c>
      <c r="T123" s="81"/>
    </row>
    <row r="124" ht="110.1" customHeight="1" spans="1:20">
      <c r="A124" s="53">
        <v>99</v>
      </c>
      <c r="B124" s="38" t="s">
        <v>325</v>
      </c>
      <c r="C124" s="68" t="s">
        <v>61</v>
      </c>
      <c r="D124" s="48" t="s">
        <v>326</v>
      </c>
      <c r="E124" s="50" t="s">
        <v>59</v>
      </c>
      <c r="F124" s="68">
        <v>100000</v>
      </c>
      <c r="G124" s="68">
        <v>0</v>
      </c>
      <c r="H124" s="68">
        <v>20000</v>
      </c>
      <c r="I124" s="68">
        <v>0</v>
      </c>
      <c r="J124" s="68">
        <v>0</v>
      </c>
      <c r="K124" s="68">
        <v>0</v>
      </c>
      <c r="L124" s="68">
        <v>80000</v>
      </c>
      <c r="M124" s="68">
        <v>5000</v>
      </c>
      <c r="N124" s="68">
        <v>95000</v>
      </c>
      <c r="O124" s="68">
        <v>5000</v>
      </c>
      <c r="P124" s="68"/>
      <c r="Q124" s="68"/>
      <c r="R124" s="80"/>
      <c r="S124" s="49" t="s">
        <v>184</v>
      </c>
      <c r="T124" s="81"/>
    </row>
    <row r="125" ht="93" customHeight="1" spans="1:20">
      <c r="A125" s="53">
        <v>100</v>
      </c>
      <c r="B125" s="38" t="s">
        <v>327</v>
      </c>
      <c r="C125" s="30" t="s">
        <v>61</v>
      </c>
      <c r="D125" s="38" t="s">
        <v>328</v>
      </c>
      <c r="E125" s="34" t="s">
        <v>59</v>
      </c>
      <c r="F125" s="34">
        <v>6000</v>
      </c>
      <c r="G125" s="94"/>
      <c r="H125" s="94"/>
      <c r="I125" s="34"/>
      <c r="J125" s="37"/>
      <c r="K125" s="37"/>
      <c r="L125" s="37"/>
      <c r="M125" s="34">
        <v>2000</v>
      </c>
      <c r="N125" s="68">
        <v>4000</v>
      </c>
      <c r="O125" s="68">
        <v>2500</v>
      </c>
      <c r="P125" s="68"/>
      <c r="Q125" s="68"/>
      <c r="R125" s="80"/>
      <c r="S125" s="49" t="s">
        <v>176</v>
      </c>
      <c r="T125" s="81"/>
    </row>
    <row r="126" ht="44.1" customHeight="1" spans="1:20">
      <c r="A126" s="54" t="s">
        <v>329</v>
      </c>
      <c r="B126" s="54"/>
      <c r="C126" s="54"/>
      <c r="D126" s="48"/>
      <c r="E126" s="50"/>
      <c r="F126" s="56">
        <f t="shared" ref="F126:Q126" si="21">SUM(F127:F135)</f>
        <v>546000</v>
      </c>
      <c r="G126" s="56">
        <f t="shared" si="21"/>
        <v>0</v>
      </c>
      <c r="H126" s="56">
        <f t="shared" si="21"/>
        <v>0</v>
      </c>
      <c r="I126" s="56">
        <f t="shared" si="21"/>
        <v>61000</v>
      </c>
      <c r="J126" s="56">
        <f t="shared" si="21"/>
        <v>485000</v>
      </c>
      <c r="K126" s="56">
        <f t="shared" si="21"/>
        <v>0</v>
      </c>
      <c r="L126" s="56">
        <f t="shared" si="21"/>
        <v>0</v>
      </c>
      <c r="M126" s="56">
        <f t="shared" si="21"/>
        <v>75797</v>
      </c>
      <c r="N126" s="56">
        <f t="shared" si="21"/>
        <v>470203</v>
      </c>
      <c r="O126" s="56">
        <f t="shared" si="21"/>
        <v>70285</v>
      </c>
      <c r="P126" s="56">
        <f t="shared" si="21"/>
        <v>725.9</v>
      </c>
      <c r="Q126" s="56">
        <f t="shared" si="21"/>
        <v>0</v>
      </c>
      <c r="R126" s="80"/>
      <c r="S126" s="49"/>
      <c r="T126" s="81"/>
    </row>
    <row r="127" ht="120" customHeight="1" spans="1:20">
      <c r="A127" s="53">
        <v>101</v>
      </c>
      <c r="B127" s="39" t="s">
        <v>330</v>
      </c>
      <c r="C127" s="37" t="s">
        <v>61</v>
      </c>
      <c r="D127" s="35" t="s">
        <v>331</v>
      </c>
      <c r="E127" s="30" t="s">
        <v>59</v>
      </c>
      <c r="F127" s="68">
        <v>61000</v>
      </c>
      <c r="G127" s="68">
        <v>0</v>
      </c>
      <c r="H127" s="68">
        <v>0</v>
      </c>
      <c r="I127" s="68">
        <v>61000</v>
      </c>
      <c r="J127" s="68">
        <v>0</v>
      </c>
      <c r="K127" s="68">
        <v>0</v>
      </c>
      <c r="L127" s="68">
        <v>0</v>
      </c>
      <c r="M127" s="68">
        <v>3000</v>
      </c>
      <c r="N127" s="68">
        <v>58000</v>
      </c>
      <c r="O127" s="68">
        <v>17013</v>
      </c>
      <c r="P127" s="68">
        <v>0</v>
      </c>
      <c r="Q127" s="68"/>
      <c r="R127" s="80" t="s">
        <v>332</v>
      </c>
      <c r="S127" s="49" t="s">
        <v>64</v>
      </c>
      <c r="T127" s="81"/>
    </row>
    <row r="128" ht="150" customHeight="1" spans="1:20">
      <c r="A128" s="53">
        <v>102</v>
      </c>
      <c r="B128" s="39" t="s">
        <v>333</v>
      </c>
      <c r="C128" s="37" t="s">
        <v>30</v>
      </c>
      <c r="D128" s="35" t="s">
        <v>334</v>
      </c>
      <c r="E128" s="30" t="s">
        <v>55</v>
      </c>
      <c r="F128" s="68">
        <v>20000</v>
      </c>
      <c r="G128" s="68">
        <v>0</v>
      </c>
      <c r="H128" s="68">
        <v>0</v>
      </c>
      <c r="I128" s="68">
        <v>0</v>
      </c>
      <c r="J128" s="68">
        <v>20000</v>
      </c>
      <c r="K128" s="68">
        <v>0</v>
      </c>
      <c r="L128" s="68">
        <v>0</v>
      </c>
      <c r="M128" s="68">
        <v>0</v>
      </c>
      <c r="N128" s="68">
        <v>20000</v>
      </c>
      <c r="O128" s="68"/>
      <c r="P128" s="68"/>
      <c r="Q128" s="68"/>
      <c r="R128" s="80"/>
      <c r="S128" s="49" t="s">
        <v>176</v>
      </c>
      <c r="T128" s="81"/>
    </row>
    <row r="129" ht="66" customHeight="1" spans="1:20">
      <c r="A129" s="53">
        <v>103</v>
      </c>
      <c r="B129" s="48" t="s">
        <v>335</v>
      </c>
      <c r="C129" s="68" t="s">
        <v>30</v>
      </c>
      <c r="D129" s="48" t="s">
        <v>336</v>
      </c>
      <c r="E129" s="50" t="s">
        <v>72</v>
      </c>
      <c r="F129" s="68">
        <v>50000</v>
      </c>
      <c r="G129" s="68">
        <v>0</v>
      </c>
      <c r="H129" s="68">
        <v>0</v>
      </c>
      <c r="I129" s="68">
        <v>0</v>
      </c>
      <c r="J129" s="68">
        <v>50000</v>
      </c>
      <c r="K129" s="68">
        <v>0</v>
      </c>
      <c r="L129" s="68">
        <v>0</v>
      </c>
      <c r="M129" s="68">
        <v>0</v>
      </c>
      <c r="N129" s="68">
        <v>50000</v>
      </c>
      <c r="O129" s="68">
        <v>5000</v>
      </c>
      <c r="P129" s="68">
        <v>538.52</v>
      </c>
      <c r="Q129" s="68"/>
      <c r="R129" s="80" t="s">
        <v>337</v>
      </c>
      <c r="S129" s="49" t="s">
        <v>172</v>
      </c>
      <c r="T129" s="81"/>
    </row>
    <row r="130" ht="54.95" customHeight="1" spans="1:20">
      <c r="A130" s="53">
        <v>104</v>
      </c>
      <c r="B130" s="48" t="s">
        <v>338</v>
      </c>
      <c r="C130" s="68" t="s">
        <v>61</v>
      </c>
      <c r="D130" s="48" t="s">
        <v>339</v>
      </c>
      <c r="E130" s="50" t="s">
        <v>238</v>
      </c>
      <c r="F130" s="68">
        <v>25000</v>
      </c>
      <c r="G130" s="68">
        <v>0</v>
      </c>
      <c r="H130" s="68">
        <v>0</v>
      </c>
      <c r="I130" s="68">
        <v>0</v>
      </c>
      <c r="J130" s="68">
        <v>25000</v>
      </c>
      <c r="K130" s="68">
        <v>0</v>
      </c>
      <c r="L130" s="68">
        <v>0</v>
      </c>
      <c r="M130" s="68">
        <v>9989</v>
      </c>
      <c r="N130" s="68">
        <v>15011</v>
      </c>
      <c r="O130" s="68">
        <v>10000</v>
      </c>
      <c r="P130" s="111">
        <v>31.69</v>
      </c>
      <c r="Q130" s="68"/>
      <c r="R130" s="80"/>
      <c r="S130" s="49" t="s">
        <v>172</v>
      </c>
      <c r="T130" s="81"/>
    </row>
    <row r="131" ht="45" customHeight="1" spans="1:20">
      <c r="A131" s="53">
        <v>105</v>
      </c>
      <c r="B131" s="48" t="s">
        <v>340</v>
      </c>
      <c r="C131" s="68" t="s">
        <v>61</v>
      </c>
      <c r="D131" s="48" t="s">
        <v>341</v>
      </c>
      <c r="E131" s="50" t="s">
        <v>238</v>
      </c>
      <c r="F131" s="68">
        <v>12600</v>
      </c>
      <c r="G131" s="68">
        <v>0</v>
      </c>
      <c r="H131" s="68">
        <v>0</v>
      </c>
      <c r="I131" s="68">
        <v>0</v>
      </c>
      <c r="J131" s="68">
        <v>12600</v>
      </c>
      <c r="K131" s="68">
        <v>0</v>
      </c>
      <c r="L131" s="68">
        <v>0</v>
      </c>
      <c r="M131" s="68">
        <v>12400</v>
      </c>
      <c r="N131" s="68">
        <v>200</v>
      </c>
      <c r="O131" s="68">
        <v>200</v>
      </c>
      <c r="P131" s="111">
        <v>16.02</v>
      </c>
      <c r="Q131" s="68"/>
      <c r="R131" s="80"/>
      <c r="S131" s="49" t="s">
        <v>172</v>
      </c>
      <c r="T131" s="81"/>
    </row>
    <row r="132" ht="50.1" customHeight="1" spans="1:20">
      <c r="A132" s="53">
        <v>106</v>
      </c>
      <c r="B132" s="48" t="s">
        <v>342</v>
      </c>
      <c r="C132" s="68" t="s">
        <v>61</v>
      </c>
      <c r="D132" s="48" t="s">
        <v>343</v>
      </c>
      <c r="E132" s="50" t="s">
        <v>238</v>
      </c>
      <c r="F132" s="68">
        <v>8500</v>
      </c>
      <c r="G132" s="68">
        <v>0</v>
      </c>
      <c r="H132" s="68">
        <v>0</v>
      </c>
      <c r="I132" s="68">
        <v>0</v>
      </c>
      <c r="J132" s="68">
        <v>8500</v>
      </c>
      <c r="K132" s="68">
        <v>0</v>
      </c>
      <c r="L132" s="68">
        <v>0</v>
      </c>
      <c r="M132" s="68">
        <v>8291</v>
      </c>
      <c r="N132" s="68">
        <v>209</v>
      </c>
      <c r="O132" s="68">
        <v>209</v>
      </c>
      <c r="P132" s="111">
        <v>6.12</v>
      </c>
      <c r="Q132" s="68"/>
      <c r="R132" s="80"/>
      <c r="S132" s="49" t="s">
        <v>172</v>
      </c>
      <c r="T132" s="81"/>
    </row>
    <row r="133" ht="51.95" customHeight="1" spans="1:20">
      <c r="A133" s="53">
        <v>107</v>
      </c>
      <c r="B133" s="48" t="s">
        <v>344</v>
      </c>
      <c r="C133" s="68" t="s">
        <v>61</v>
      </c>
      <c r="D133" s="48" t="s">
        <v>345</v>
      </c>
      <c r="E133" s="50" t="s">
        <v>238</v>
      </c>
      <c r="F133" s="68">
        <v>40000</v>
      </c>
      <c r="G133" s="68">
        <v>0</v>
      </c>
      <c r="H133" s="68">
        <v>0</v>
      </c>
      <c r="I133" s="68">
        <v>0</v>
      </c>
      <c r="J133" s="68">
        <v>40000</v>
      </c>
      <c r="K133" s="68">
        <v>0</v>
      </c>
      <c r="L133" s="68">
        <v>0</v>
      </c>
      <c r="M133" s="68">
        <v>32137</v>
      </c>
      <c r="N133" s="68">
        <v>7863</v>
      </c>
      <c r="O133" s="68">
        <v>7863</v>
      </c>
      <c r="P133" s="111">
        <v>30.75</v>
      </c>
      <c r="Q133" s="68"/>
      <c r="R133" s="80"/>
      <c r="S133" s="49" t="s">
        <v>172</v>
      </c>
      <c r="T133" s="81"/>
    </row>
    <row r="134" s="5" customFormat="1" ht="177.95" customHeight="1" spans="1:20">
      <c r="A134" s="53">
        <v>108</v>
      </c>
      <c r="B134" s="48" t="s">
        <v>346</v>
      </c>
      <c r="C134" s="68" t="s">
        <v>61</v>
      </c>
      <c r="D134" s="48" t="s">
        <v>347</v>
      </c>
      <c r="E134" s="50" t="s">
        <v>32</v>
      </c>
      <c r="F134" s="68">
        <v>100000</v>
      </c>
      <c r="G134" s="68">
        <v>0</v>
      </c>
      <c r="H134" s="68">
        <v>0</v>
      </c>
      <c r="I134" s="68">
        <v>0</v>
      </c>
      <c r="J134" s="68">
        <v>100000</v>
      </c>
      <c r="K134" s="68">
        <v>0</v>
      </c>
      <c r="L134" s="68">
        <v>0</v>
      </c>
      <c r="M134" s="68">
        <v>9980</v>
      </c>
      <c r="N134" s="68">
        <v>90020</v>
      </c>
      <c r="O134" s="68">
        <v>30000</v>
      </c>
      <c r="P134" s="68">
        <v>102.8</v>
      </c>
      <c r="Q134" s="68"/>
      <c r="R134" s="80"/>
      <c r="S134" s="49" t="s">
        <v>172</v>
      </c>
      <c r="T134" s="81"/>
    </row>
    <row r="135" s="5" customFormat="1" ht="102.95" customHeight="1" spans="1:20">
      <c r="A135" s="53">
        <v>109</v>
      </c>
      <c r="B135" s="48" t="s">
        <v>348</v>
      </c>
      <c r="C135" s="68" t="s">
        <v>30</v>
      </c>
      <c r="D135" s="48" t="s">
        <v>349</v>
      </c>
      <c r="E135" s="50" t="s">
        <v>55</v>
      </c>
      <c r="F135" s="68">
        <v>228900</v>
      </c>
      <c r="G135" s="68">
        <v>0</v>
      </c>
      <c r="H135" s="68">
        <v>0</v>
      </c>
      <c r="I135" s="68">
        <v>0</v>
      </c>
      <c r="J135" s="68">
        <v>228900</v>
      </c>
      <c r="K135" s="68">
        <v>0</v>
      </c>
      <c r="L135" s="68">
        <v>0</v>
      </c>
      <c r="M135" s="68">
        <v>0</v>
      </c>
      <c r="N135" s="68">
        <v>228900</v>
      </c>
      <c r="O135" s="68">
        <v>0</v>
      </c>
      <c r="P135" s="68"/>
      <c r="Q135" s="68"/>
      <c r="R135" s="80"/>
      <c r="S135" s="49" t="s">
        <v>172</v>
      </c>
      <c r="T135" s="81"/>
    </row>
    <row r="136" s="5" customFormat="1" spans="1:19">
      <c r="A136" s="107"/>
      <c r="B136" s="108"/>
      <c r="C136" s="109"/>
      <c r="D136" s="108"/>
      <c r="E136" s="110"/>
      <c r="F136" s="109"/>
      <c r="G136" s="109"/>
      <c r="H136" s="109"/>
      <c r="I136" s="109"/>
      <c r="J136" s="109"/>
      <c r="K136" s="109"/>
      <c r="L136" s="109"/>
      <c r="M136" s="109"/>
      <c r="N136" s="109"/>
      <c r="O136" s="109"/>
      <c r="P136" s="109"/>
      <c r="Q136" s="109"/>
      <c r="R136" s="112"/>
      <c r="S136" s="113"/>
    </row>
    <row r="137" s="5" customFormat="1" spans="1:19">
      <c r="A137" s="107"/>
      <c r="B137" s="108"/>
      <c r="C137" s="109"/>
      <c r="D137" s="108"/>
      <c r="E137" s="110"/>
      <c r="F137" s="109"/>
      <c r="G137" s="109"/>
      <c r="H137" s="109"/>
      <c r="I137" s="109"/>
      <c r="J137" s="109"/>
      <c r="K137" s="109"/>
      <c r="L137" s="109"/>
      <c r="M137" s="109"/>
      <c r="N137" s="109"/>
      <c r="O137" s="109"/>
      <c r="P137" s="109"/>
      <c r="Q137" s="109"/>
      <c r="R137" s="112"/>
      <c r="S137" s="113"/>
    </row>
    <row r="138" spans="1:1">
      <c r="A138" s="107"/>
    </row>
  </sheetData>
  <autoFilter ref="A6:IQ135">
    <extLst/>
  </autoFilter>
  <mergeCells count="40">
    <mergeCell ref="A1:B1"/>
    <mergeCell ref="A2:T2"/>
    <mergeCell ref="A3:D3"/>
    <mergeCell ref="Q3:T3"/>
    <mergeCell ref="F4:L4"/>
    <mergeCell ref="P4:Q4"/>
    <mergeCell ref="G5:L5"/>
    <mergeCell ref="A7:C7"/>
    <mergeCell ref="A8:C8"/>
    <mergeCell ref="A9:C9"/>
    <mergeCell ref="A29:C29"/>
    <mergeCell ref="A33:C33"/>
    <mergeCell ref="A46:C46"/>
    <mergeCell ref="A50:C50"/>
    <mergeCell ref="A57:C57"/>
    <mergeCell ref="A61:C61"/>
    <mergeCell ref="A64:C64"/>
    <mergeCell ref="A65:C65"/>
    <mergeCell ref="A80:C80"/>
    <mergeCell ref="A87:C87"/>
    <mergeCell ref="A100:C100"/>
    <mergeCell ref="A101:C101"/>
    <mergeCell ref="A105:C105"/>
    <mergeCell ref="A107:C107"/>
    <mergeCell ref="A111:C111"/>
    <mergeCell ref="A117:C117"/>
    <mergeCell ref="A126:C126"/>
    <mergeCell ref="A4:A6"/>
    <mergeCell ref="B4:B6"/>
    <mergeCell ref="C4:C6"/>
    <mergeCell ref="D4:D6"/>
    <mergeCell ref="E4:E6"/>
    <mergeCell ref="F5:F6"/>
    <mergeCell ref="M4:M6"/>
    <mergeCell ref="P5:P6"/>
    <mergeCell ref="Q5:Q6"/>
    <mergeCell ref="R4:R6"/>
    <mergeCell ref="S4:S6"/>
    <mergeCell ref="T4:T6"/>
    <mergeCell ref="N4:O5"/>
  </mergeCells>
  <dataValidations count="1">
    <dataValidation type="list" allowBlank="1" showInputMessage="1" showErrorMessage="1" sqref="C94:C95">
      <formula1>"新建,续建"</formula1>
    </dataValidation>
  </dataValidations>
  <printOptions horizontalCentered="1"/>
  <pageMargins left="0.393700787401575" right="0.393700787401575" top="0.669291338582677" bottom="0.551181102362205" header="0.275590551181102" footer="0.511811023622047"/>
  <pageSetup paperSize="9" scale="69" fitToHeight="0" orientation="landscape"/>
  <headerFooter>
    <oddFooter>&amp;C第 &amp;P 页，共 &amp;N 页</oddFooter>
  </headerFooter>
  <ignoredErrors>
    <ignoredError sqref="N101" formulaRange="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廖寄萌</dc:creator>
  <cp:lastModifiedBy>一块老姜姜姜</cp:lastModifiedBy>
  <dcterms:created xsi:type="dcterms:W3CDTF">2020-05-13T02:22:00Z</dcterms:created>
  <cp:lastPrinted>2021-07-21T11:05:00Z</cp:lastPrinted>
  <dcterms:modified xsi:type="dcterms:W3CDTF">2025-01-24T09:09:58Z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2052-12.1.0.16412</vt:lpwstr>
  </property>
  <property fmtid="{D5CDD505-2E9C-101B-9397-08002B2CF9AE}" pid="3" name="ICV">
    <vt:lpwstr>1BA6297EAF8A4FDAB69221C8A068FC36_12</vt:lpwstr>
  </property>
</Properties>
</file>