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2" sheetId="1" r:id="rId1"/>
    <sheet name="1" sheetId="2" r:id="rId2"/>
    <sheet name="复核汇总表" sheetId="3" r:id="rId3"/>
    <sheet name="公示表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<sst xmlns="http://schemas.openxmlformats.org/spreadsheetml/2006/main" count="389" uniqueCount="157">
  <si>
    <t>东湖坪（扩园）房屋补偿清单</t>
  </si>
  <si>
    <t>序号</t>
  </si>
  <si>
    <t>地块</t>
  </si>
  <si>
    <t>姓名</t>
  </si>
  <si>
    <t>面积</t>
  </si>
  <si>
    <t>平方数</t>
  </si>
  <si>
    <t>单价</t>
  </si>
  <si>
    <t>规格</t>
  </si>
  <si>
    <t>金额</t>
  </si>
  <si>
    <t>合计</t>
  </si>
  <si>
    <t>备注</t>
  </si>
  <si>
    <t>东湖坪</t>
  </si>
  <si>
    <t>陈丽梅</t>
  </si>
  <si>
    <t>3.2*2.6*2（高）</t>
  </si>
  <si>
    <t>泥砖结构房屋</t>
  </si>
  <si>
    <t>历史遗留泥砖房
（无证按照70%）</t>
  </si>
  <si>
    <t>6*3</t>
  </si>
  <si>
    <t>水泥水池</t>
  </si>
  <si>
    <t>何运坤</t>
  </si>
  <si>
    <t>4.3*2.7*2.6（高）</t>
  </si>
  <si>
    <t>红砖结构房屋</t>
  </si>
  <si>
    <t>历史遗留红砖房
（无证按照70%）</t>
  </si>
  <si>
    <t>7.1*2.6*2.5（高）</t>
  </si>
  <si>
    <t>曹伍生</t>
  </si>
  <si>
    <t>6.2*3.2*2.4（高）</t>
  </si>
  <si>
    <t>狮石下</t>
  </si>
  <si>
    <t>凌昌生</t>
  </si>
  <si>
    <t>72.2*20.4*2.4（高）</t>
  </si>
  <si>
    <t>简易结构房</t>
  </si>
  <si>
    <t>影像图显示2017年建成</t>
  </si>
  <si>
    <t>26.3*8.3*3.2（高）</t>
  </si>
  <si>
    <t>简易结构棚</t>
  </si>
  <si>
    <t>10.9*3.8*3.2（高）</t>
  </si>
  <si>
    <t>7.6*5.2*2.9（高）</t>
  </si>
  <si>
    <t>手摇井</t>
  </si>
  <si>
    <t>一寸管</t>
  </si>
  <si>
    <t>PVC管</t>
  </si>
  <si>
    <t>三级化粪池</t>
  </si>
  <si>
    <t>凌富强</t>
  </si>
  <si>
    <t>19.2*11.8*3.7（高）</t>
  </si>
  <si>
    <t>已报批设施农用地</t>
  </si>
  <si>
    <t>11*5.1*2.6（高）</t>
  </si>
  <si>
    <t>15.9*5.6*3（高）</t>
  </si>
  <si>
    <t>水电拆装费</t>
  </si>
  <si>
    <t>二相照明电</t>
  </si>
  <si>
    <t>6分管</t>
  </si>
  <si>
    <t>直径30cm</t>
  </si>
  <si>
    <t>水泥涵管</t>
  </si>
  <si>
    <t>其他水井</t>
  </si>
  <si>
    <t>钟良贵</t>
  </si>
  <si>
    <t>8.8×2.7×3（高）</t>
  </si>
  <si>
    <t>影像图显示2016年
建成</t>
  </si>
  <si>
    <t>11.8×5×3（高）</t>
  </si>
  <si>
    <t>6.7×5.2×2.9（高）</t>
  </si>
  <si>
    <t>砖木结构房</t>
  </si>
  <si>
    <t>3.8×6.3×2.7（高）</t>
  </si>
  <si>
    <t>水、电拆装费</t>
  </si>
  <si>
    <t>炉灶费</t>
  </si>
  <si>
    <t>4分管</t>
  </si>
  <si>
    <t>PVC水管</t>
  </si>
  <si>
    <t>10.4×4.2</t>
  </si>
  <si>
    <t>水泥地面</t>
  </si>
  <si>
    <t>曾艳桃
（刘德宝妻子）</t>
  </si>
  <si>
    <t>2.1*2.1*2.7（高）</t>
  </si>
  <si>
    <t>2.2*3*2.7（高）</t>
  </si>
  <si>
    <t>7.8*4.3*3.1(高）</t>
  </si>
  <si>
    <t>8.9*3.3*3（高）</t>
  </si>
  <si>
    <t>9.4*3.4*3（高）</t>
  </si>
  <si>
    <t>围蔽简易棚</t>
  </si>
  <si>
    <t>14.7*12.5</t>
  </si>
  <si>
    <t>简易搭架</t>
  </si>
  <si>
    <t>6.3*3.3</t>
  </si>
  <si>
    <t>砖砌围墙</t>
  </si>
  <si>
    <t>2.6*3</t>
  </si>
  <si>
    <t>六分管</t>
  </si>
  <si>
    <t>14.8*4.3*4.1（高）</t>
  </si>
  <si>
    <t>房屋（砖木结构）</t>
  </si>
  <si>
    <t>5.5*2.7*3（高)</t>
  </si>
  <si>
    <t>7*7.4*3.1（高）</t>
  </si>
  <si>
    <t>9.3*6*3</t>
  </si>
  <si>
    <t>8m</t>
  </si>
  <si>
    <t>水泥杆</t>
  </si>
  <si>
    <t>6m×9.3m</t>
  </si>
  <si>
    <t>6寸管</t>
  </si>
  <si>
    <t>直径100cm</t>
  </si>
  <si>
    <t>空调拆装费</t>
  </si>
  <si>
    <t>房屋搬迁费</t>
  </si>
  <si>
    <t>装修补偿</t>
  </si>
  <si>
    <t>3.4m×4.7m</t>
  </si>
  <si>
    <t>水泥粪池</t>
  </si>
  <si>
    <t>1m×158.5m</t>
  </si>
  <si>
    <t>2.7m×1.5m</t>
  </si>
  <si>
    <t>3.1m×1m</t>
  </si>
  <si>
    <t>0.8m(直径）、5m（深度）</t>
  </si>
  <si>
    <t>水井</t>
  </si>
  <si>
    <t>动力三相电</t>
  </si>
  <si>
    <t>合计：</t>
  </si>
  <si>
    <t>序
号</t>
  </si>
  <si>
    <t>东
湖
坪</t>
  </si>
  <si>
    <t>狮
石
下</t>
  </si>
  <si>
    <t>东湖坪工业园（扩园）项目青苗、房屋及附着物相关补偿费用
（第八批）复核汇总表</t>
  </si>
  <si>
    <t>镇、村</t>
  </si>
  <si>
    <t>附着物权属人</t>
  </si>
  <si>
    <t>数量</t>
  </si>
  <si>
    <t>金额（元）</t>
  </si>
  <si>
    <t>补偿费用种类</t>
  </si>
  <si>
    <t>亩</t>
  </si>
  <si>
    <t>平方米</t>
  </si>
  <si>
    <t>狮石下村</t>
  </si>
  <si>
    <t>简易结构房、棚及附着物</t>
  </si>
  <si>
    <t>黄新虾</t>
  </si>
  <si>
    <t>红砖结构房、简易结构房、棚及附着物</t>
  </si>
  <si>
    <t>曾艳桃</t>
  </si>
  <si>
    <t>简易结构房、简易结构棚、砖砌围墙及附着物</t>
  </si>
  <si>
    <t>东湖坪村</t>
  </si>
  <si>
    <t>泥砖结构房屋、水泥水池</t>
  </si>
  <si>
    <t>红砖结构房及附着物</t>
  </si>
  <si>
    <t>簕竹6.79亩、板栗树4.77亩、枇杷树2.96亩、桂花树3.98亩</t>
  </si>
  <si>
    <t>说明：东湖坪工业园（扩园）项目青苗及附着物相关补偿费用（第七批），个人登记补偿5万或5万以上进行复核，其余随机进行抽查进行复核。</t>
  </si>
  <si>
    <t>附件：1.面积影像图;2.现场青苗种类照片。</t>
  </si>
  <si>
    <t xml:space="preserve"> 始兴县自然资源局
（土地储备中心）：</t>
  </si>
  <si>
    <t>始兴县太平镇人民政府
 （征拆工作小组）：</t>
  </si>
  <si>
    <t>始兴县罗坝镇淋头村政府储存地项目青苗及附着物相关
补偿登记汇总表（公示）</t>
  </si>
  <si>
    <t>罗坝镇淋头村</t>
  </si>
  <si>
    <t>曾茂端</t>
  </si>
  <si>
    <t xml:space="preserve">筋竹（成材）2.17亩、其他树林（特大树1棵、大树2棵、中树2棵、小树1棵）、樟树（大树1棵、中树1棵、小树2棵）
</t>
  </si>
  <si>
    <t>曾宜娇</t>
  </si>
  <si>
    <t>筋竹（成材）443棵、其他树林（大树）3棵</t>
  </si>
  <si>
    <t>陈象娇</t>
  </si>
  <si>
    <t>筋竹（成竹）445棵、其他树林（大树）3棵</t>
  </si>
  <si>
    <t>刘金华</t>
  </si>
  <si>
    <t>筋竹（成竹）1.13亩、其他树林（大树7棵、中树2棵、小树1棵）</t>
  </si>
  <si>
    <t>刘孔生</t>
  </si>
  <si>
    <t>筋竹（成竹）365棵、其他树林（大树2棵、中树1棵）</t>
  </si>
  <si>
    <t>刘水彬</t>
  </si>
  <si>
    <t>筋竹（成竹）0.417亩、冬青树（大树）1棵、其他树林（大树5棵、中树1棵）</t>
  </si>
  <si>
    <t>刘水明</t>
  </si>
  <si>
    <t>筋竹（成材）392棵、其他树林（大树1棵、中树1棵）</t>
  </si>
  <si>
    <t>刘水山</t>
  </si>
  <si>
    <t>筋竹（成材）387棵、其他树林（大树）2棵</t>
  </si>
  <si>
    <t>刘水源</t>
  </si>
  <si>
    <t>筋竹（成材）1.357亩、其它树林（大树）3棵</t>
  </si>
  <si>
    <t>刘先峰</t>
  </si>
  <si>
    <t>筋竹（成材）53棵</t>
  </si>
  <si>
    <t>刘远海</t>
  </si>
  <si>
    <t>筋竹（成材）18棵</t>
  </si>
  <si>
    <t>刘远胜</t>
  </si>
  <si>
    <t>筋竹（成竹）1.62亩、其他树林（大树17棵、中树14棵、小树1棵）、筋竹（成材）583棵</t>
  </si>
  <si>
    <t>张欠月</t>
  </si>
  <si>
    <t>其他树林（大树1棵、小树1棵）、筋竹（成材）705棵</t>
  </si>
  <si>
    <t>曾宜彩</t>
  </si>
  <si>
    <t>筋竹（成材）383棵</t>
  </si>
  <si>
    <t>刘文亮</t>
  </si>
  <si>
    <t>筋竹（成材）0.352亩</t>
  </si>
  <si>
    <t>华清雄</t>
  </si>
  <si>
    <t>筋竹（成竹）382棵</t>
  </si>
  <si>
    <t>注：一、始兴县罗坝镇淋头村政府储存地项目青苗及附着物补偿面积登记7.7285亩、补偿登记金额63724元。
    二、按程序本批次补偿登记进行公示，公示期：自即日始10个工作日，即10月28日至11月12日止，如有该批次补偿登记有异议者，请及时与始兴县罗坝镇人民政府反映或直接向始兴自然资源局反映，逾期将视为无意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</si>
</sst>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[DBNum2][$RMB]General;[Red][DBNum2][$RMB]General"/>
  </numFmts>
  <fonts count="31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6"/>
      <color theme="1"/>
      <name val="黑体"/>
      <charset val="134"/>
    </font>
    <font>
      <sz val="16"/>
      <color theme="1"/>
      <name val="宋体"/>
      <charset val="134"/>
      <scheme val="minor"/>
    </font>
    <font>
      <sz val="11"/>
      <color theme="1"/>
      <name val="仿宋"/>
      <charset val="134"/>
    </font>
    <font>
      <sz val="10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22"/>
      <color theme="1"/>
      <name val="仿宋"/>
      <charset val="134"/>
    </font>
    <font>
      <b/>
      <sz val="10"/>
      <color theme="1"/>
      <name val="仿宋"/>
      <charset val="134"/>
    </font>
    <font>
      <b/>
      <sz val="22"/>
      <color theme="1"/>
      <name val="仿宋_GB2312"/>
      <charset val="134"/>
    </font>
    <font>
      <b/>
      <sz val="18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5" borderId="18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6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178" fontId="8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>
      <alignment vertical="center"/>
    </xf>
    <xf numFmtId="178" fontId="10" fillId="0" borderId="5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4"/>
  <sheetViews>
    <sheetView zoomScale="55" zoomScaleNormal="55" topLeftCell="A42" workbookViewId="0">
      <selection activeCell="U51" sqref="U51"/>
    </sheetView>
  </sheetViews>
  <sheetFormatPr defaultColWidth="9" defaultRowHeight="13.5"/>
  <cols>
    <col min="1" max="1" width="8.125" customWidth="1"/>
    <col min="2" max="2" width="10.675" customWidth="1"/>
    <col min="3" max="4" width="7.04166666666667" customWidth="1"/>
    <col min="6" max="6" width="30.6833333333333" customWidth="1"/>
    <col min="7" max="7" width="13.375" customWidth="1"/>
    <col min="8" max="8" width="25.5333333333333" customWidth="1"/>
    <col min="10" max="10" width="24.5416666666667" customWidth="1"/>
    <col min="12" max="12" width="17.1333333333333" customWidth="1"/>
    <col min="13" max="14" width="11.875" customWidth="1"/>
    <col min="16" max="16" width="39.3166666666667" customWidth="1"/>
    <col min="18" max="18" width="10.375"/>
    <col min="21" max="21" width="11.5"/>
  </cols>
  <sheetData>
    <row r="1" ht="11" customHeight="1" spans="1:17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62"/>
    </row>
    <row r="2" ht="11" customHeight="1" spans="1:17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62"/>
    </row>
    <row r="3" ht="11" customHeight="1" spans="1:17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62"/>
    </row>
    <row r="4" ht="11" customHeight="1" spans="1:17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62"/>
    </row>
    <row r="5" ht="40" customHeight="1" spans="1:17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62"/>
    </row>
    <row r="6" ht="45" customHeight="1" spans="1:17">
      <c r="A6" s="58" t="s">
        <v>1</v>
      </c>
      <c r="B6" s="58" t="s">
        <v>2</v>
      </c>
      <c r="C6" s="58" t="s">
        <v>3</v>
      </c>
      <c r="D6" s="58"/>
      <c r="E6" s="58" t="s">
        <v>4</v>
      </c>
      <c r="F6" s="58"/>
      <c r="G6" s="58" t="s">
        <v>5</v>
      </c>
      <c r="H6" s="59" t="s">
        <v>6</v>
      </c>
      <c r="I6" s="58" t="s">
        <v>7</v>
      </c>
      <c r="J6" s="58"/>
      <c r="K6" s="58" t="s">
        <v>8</v>
      </c>
      <c r="L6" s="58"/>
      <c r="M6" s="58" t="s">
        <v>9</v>
      </c>
      <c r="N6" s="58"/>
      <c r="O6" s="58" t="s">
        <v>10</v>
      </c>
      <c r="P6" s="58"/>
      <c r="Q6" s="63"/>
    </row>
    <row r="7" ht="45" customHeight="1" spans="1:17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63"/>
    </row>
    <row r="8" ht="57" customHeight="1" spans="1:17">
      <c r="A8" s="58">
        <v>1</v>
      </c>
      <c r="B8" s="58" t="s">
        <v>11</v>
      </c>
      <c r="C8" s="58" t="s">
        <v>12</v>
      </c>
      <c r="D8" s="58"/>
      <c r="E8" s="58" t="s">
        <v>13</v>
      </c>
      <c r="F8" s="58"/>
      <c r="G8" s="58">
        <v>8.32</v>
      </c>
      <c r="H8" s="58">
        <v>1110</v>
      </c>
      <c r="I8" s="58" t="s">
        <v>14</v>
      </c>
      <c r="J8" s="58"/>
      <c r="K8" s="58">
        <f>SUMPRODUCT(H8,G8)</f>
        <v>9235.2</v>
      </c>
      <c r="L8" s="58"/>
      <c r="M8" s="58">
        <f>SUM(K8:L9)</f>
        <v>10315.2</v>
      </c>
      <c r="N8" s="58"/>
      <c r="O8" s="59" t="s">
        <v>15</v>
      </c>
      <c r="P8" s="58"/>
      <c r="Q8" s="63"/>
    </row>
    <row r="9" ht="57" customHeight="1" spans="1:17">
      <c r="A9" s="58">
        <v>2</v>
      </c>
      <c r="B9" s="58"/>
      <c r="C9" s="58"/>
      <c r="D9" s="58"/>
      <c r="E9" s="58" t="s">
        <v>16</v>
      </c>
      <c r="F9" s="58"/>
      <c r="G9" s="58">
        <v>18</v>
      </c>
      <c r="H9" s="58">
        <v>60</v>
      </c>
      <c r="I9" s="58" t="s">
        <v>17</v>
      </c>
      <c r="J9" s="58"/>
      <c r="K9" s="58">
        <f>SUMPRODUCT(H9,G9)</f>
        <v>1080</v>
      </c>
      <c r="L9" s="58"/>
      <c r="M9" s="58"/>
      <c r="N9" s="58"/>
      <c r="O9" s="58"/>
      <c r="P9" s="58"/>
      <c r="Q9" s="63"/>
    </row>
    <row r="10" ht="57" customHeight="1" spans="1:17">
      <c r="A10" s="58">
        <v>3</v>
      </c>
      <c r="B10" s="58"/>
      <c r="C10" s="58" t="s">
        <v>18</v>
      </c>
      <c r="D10" s="58"/>
      <c r="E10" s="58" t="s">
        <v>19</v>
      </c>
      <c r="F10" s="58"/>
      <c r="G10" s="58">
        <v>11.61</v>
      </c>
      <c r="H10" s="58">
        <v>1280</v>
      </c>
      <c r="I10" s="58" t="s">
        <v>20</v>
      </c>
      <c r="J10" s="58"/>
      <c r="K10" s="58">
        <f>SUMPRODUCT(H10,G10)</f>
        <v>14860.8</v>
      </c>
      <c r="L10" s="58"/>
      <c r="M10" s="58">
        <f>SUM(K10:L11)</f>
        <v>37935.8</v>
      </c>
      <c r="N10" s="58"/>
      <c r="O10" s="59" t="s">
        <v>21</v>
      </c>
      <c r="P10" s="58"/>
      <c r="Q10" s="63"/>
    </row>
    <row r="11" ht="57" customHeight="1" spans="1:17">
      <c r="A11" s="58">
        <v>4</v>
      </c>
      <c r="B11" s="58"/>
      <c r="C11" s="58"/>
      <c r="D11" s="58"/>
      <c r="E11" s="58" t="s">
        <v>22</v>
      </c>
      <c r="F11" s="58"/>
      <c r="G11" s="58">
        <v>18.46</v>
      </c>
      <c r="H11" s="58">
        <v>1250</v>
      </c>
      <c r="I11" s="58" t="s">
        <v>20</v>
      </c>
      <c r="J11" s="58"/>
      <c r="K11" s="58">
        <f>SUMPRODUCT(H11,G11)</f>
        <v>23075</v>
      </c>
      <c r="L11" s="58"/>
      <c r="M11" s="58"/>
      <c r="N11" s="58"/>
      <c r="O11" s="59" t="s">
        <v>21</v>
      </c>
      <c r="P11" s="58"/>
      <c r="Q11" s="63"/>
    </row>
    <row r="12" ht="57" customHeight="1" spans="1:17">
      <c r="A12" s="58">
        <v>5</v>
      </c>
      <c r="B12" s="58"/>
      <c r="C12" s="58" t="s">
        <v>23</v>
      </c>
      <c r="D12" s="58"/>
      <c r="E12" s="58" t="s">
        <v>24</v>
      </c>
      <c r="F12" s="58"/>
      <c r="G12" s="58">
        <v>19.84</v>
      </c>
      <c r="H12" s="58">
        <v>1197</v>
      </c>
      <c r="I12" s="58" t="s">
        <v>14</v>
      </c>
      <c r="J12" s="58"/>
      <c r="K12" s="58">
        <f>SUMPRODUCT(H12,G12)</f>
        <v>23748.48</v>
      </c>
      <c r="L12" s="58"/>
      <c r="M12" s="58">
        <f>SUM(K12)</f>
        <v>23748.48</v>
      </c>
      <c r="N12" s="58"/>
      <c r="O12" s="59" t="s">
        <v>15</v>
      </c>
      <c r="P12" s="58"/>
      <c r="Q12" s="63"/>
    </row>
    <row r="13" ht="57" customHeight="1" spans="1:17">
      <c r="A13" s="58">
        <v>6</v>
      </c>
      <c r="B13" s="58" t="s">
        <v>25</v>
      </c>
      <c r="C13" s="60" t="s">
        <v>26</v>
      </c>
      <c r="D13" s="60"/>
      <c r="E13" s="58" t="s">
        <v>27</v>
      </c>
      <c r="F13" s="58"/>
      <c r="G13" s="58">
        <v>1472.88</v>
      </c>
      <c r="H13" s="58">
        <v>480</v>
      </c>
      <c r="I13" s="58" t="s">
        <v>28</v>
      </c>
      <c r="J13" s="58"/>
      <c r="K13" s="58">
        <f>SUMPRODUCT(G13,H13)</f>
        <v>706982.4</v>
      </c>
      <c r="L13" s="58"/>
      <c r="M13" s="58">
        <f>SUM(K13:L19)</f>
        <v>875515.4</v>
      </c>
      <c r="N13" s="58"/>
      <c r="O13" s="59" t="s">
        <v>29</v>
      </c>
      <c r="P13" s="59"/>
      <c r="Q13" s="63"/>
    </row>
    <row r="14" ht="57" customHeight="1" spans="1:17">
      <c r="A14" s="58">
        <v>7</v>
      </c>
      <c r="B14" s="58"/>
      <c r="C14" s="60"/>
      <c r="D14" s="60"/>
      <c r="E14" s="58" t="s">
        <v>30</v>
      </c>
      <c r="F14" s="58"/>
      <c r="G14" s="58">
        <v>218.29</v>
      </c>
      <c r="H14" s="58">
        <v>540</v>
      </c>
      <c r="I14" s="58" t="s">
        <v>31</v>
      </c>
      <c r="J14" s="58"/>
      <c r="K14" s="58">
        <f t="shared" ref="K14:K19" si="0">SUMPRODUCT(G14,H14)</f>
        <v>117876.6</v>
      </c>
      <c r="L14" s="58"/>
      <c r="M14" s="58"/>
      <c r="N14" s="58"/>
      <c r="O14" s="59"/>
      <c r="P14" s="59"/>
      <c r="Q14" s="63"/>
    </row>
    <row r="15" ht="57" customHeight="1" spans="1:17">
      <c r="A15" s="58">
        <v>8</v>
      </c>
      <c r="B15" s="58"/>
      <c r="C15" s="60"/>
      <c r="D15" s="60"/>
      <c r="E15" s="58" t="s">
        <v>32</v>
      </c>
      <c r="F15" s="58"/>
      <c r="G15" s="58">
        <v>41.42</v>
      </c>
      <c r="H15" s="58">
        <v>540</v>
      </c>
      <c r="I15" s="58" t="s">
        <v>31</v>
      </c>
      <c r="J15" s="58"/>
      <c r="K15" s="58">
        <f t="shared" si="0"/>
        <v>22366.8</v>
      </c>
      <c r="L15" s="58"/>
      <c r="M15" s="58"/>
      <c r="N15" s="58"/>
      <c r="O15" s="59"/>
      <c r="P15" s="59"/>
      <c r="Q15" s="63"/>
    </row>
    <row r="16" ht="57" customHeight="1" spans="1:17">
      <c r="A16" s="58">
        <v>9</v>
      </c>
      <c r="B16" s="58"/>
      <c r="C16" s="60"/>
      <c r="D16" s="60"/>
      <c r="E16" s="58" t="s">
        <v>33</v>
      </c>
      <c r="F16" s="58"/>
      <c r="G16" s="58">
        <v>39.52</v>
      </c>
      <c r="H16" s="58">
        <v>480</v>
      </c>
      <c r="I16" s="58" t="s">
        <v>31</v>
      </c>
      <c r="J16" s="58"/>
      <c r="K16" s="58">
        <f t="shared" si="0"/>
        <v>18969.6</v>
      </c>
      <c r="L16" s="58"/>
      <c r="M16" s="58"/>
      <c r="N16" s="58"/>
      <c r="O16" s="59"/>
      <c r="P16" s="59"/>
      <c r="Q16" s="63"/>
    </row>
    <row r="17" ht="57" customHeight="1" spans="1:17">
      <c r="A17" s="58">
        <v>10</v>
      </c>
      <c r="B17" s="58"/>
      <c r="C17" s="60"/>
      <c r="D17" s="60"/>
      <c r="E17" s="58"/>
      <c r="F17" s="58"/>
      <c r="G17" s="58">
        <v>2</v>
      </c>
      <c r="H17" s="58">
        <v>800</v>
      </c>
      <c r="I17" s="58" t="s">
        <v>34</v>
      </c>
      <c r="J17" s="58"/>
      <c r="K17" s="58">
        <f t="shared" si="0"/>
        <v>1600</v>
      </c>
      <c r="L17" s="58"/>
      <c r="M17" s="58"/>
      <c r="N17" s="58"/>
      <c r="O17" s="59"/>
      <c r="P17" s="59"/>
      <c r="Q17" s="63"/>
    </row>
    <row r="18" ht="57" customHeight="1" spans="1:17">
      <c r="A18" s="58">
        <v>11</v>
      </c>
      <c r="B18" s="58"/>
      <c r="C18" s="60"/>
      <c r="D18" s="60"/>
      <c r="E18" s="58" t="s">
        <v>35</v>
      </c>
      <c r="F18" s="58"/>
      <c r="G18" s="58">
        <v>760</v>
      </c>
      <c r="H18" s="58">
        <v>7</v>
      </c>
      <c r="I18" s="58" t="s">
        <v>36</v>
      </c>
      <c r="J18" s="58"/>
      <c r="K18" s="58">
        <f t="shared" si="0"/>
        <v>5320</v>
      </c>
      <c r="L18" s="58"/>
      <c r="M18" s="58"/>
      <c r="N18" s="58"/>
      <c r="O18" s="59"/>
      <c r="P18" s="59"/>
      <c r="Q18" s="63"/>
    </row>
    <row r="19" ht="57" customHeight="1" spans="1:17">
      <c r="A19" s="58">
        <v>12</v>
      </c>
      <c r="B19" s="58"/>
      <c r="C19" s="60"/>
      <c r="D19" s="60"/>
      <c r="E19" s="58"/>
      <c r="F19" s="58"/>
      <c r="G19" s="58">
        <v>2</v>
      </c>
      <c r="H19" s="58">
        <v>1200</v>
      </c>
      <c r="I19" s="58" t="s">
        <v>37</v>
      </c>
      <c r="J19" s="58"/>
      <c r="K19" s="58">
        <f t="shared" si="0"/>
        <v>2400</v>
      </c>
      <c r="L19" s="58"/>
      <c r="M19" s="58"/>
      <c r="N19" s="58"/>
      <c r="O19" s="59"/>
      <c r="P19" s="59"/>
      <c r="Q19" s="63"/>
    </row>
    <row r="20" ht="57" customHeight="1" spans="1:17">
      <c r="A20" s="58">
        <v>13</v>
      </c>
      <c r="B20" s="58" t="s">
        <v>25</v>
      </c>
      <c r="C20" s="58" t="s">
        <v>38</v>
      </c>
      <c r="D20" s="58"/>
      <c r="E20" s="58" t="s">
        <v>39</v>
      </c>
      <c r="F20" s="58"/>
      <c r="G20" s="58">
        <v>226.6</v>
      </c>
      <c r="H20" s="58">
        <v>740</v>
      </c>
      <c r="I20" s="58" t="s">
        <v>28</v>
      </c>
      <c r="J20" s="58"/>
      <c r="K20" s="58">
        <f>SUMPRODUCT(H20,G20)</f>
        <v>167684</v>
      </c>
      <c r="L20" s="58"/>
      <c r="M20" s="58">
        <f>SUM(K20:L27)</f>
        <v>206891.5</v>
      </c>
      <c r="N20" s="58"/>
      <c r="O20" s="59" t="s">
        <v>40</v>
      </c>
      <c r="P20" s="58"/>
      <c r="Q20" s="63"/>
    </row>
    <row r="21" ht="57" customHeight="1" spans="1:17">
      <c r="A21" s="58">
        <v>14</v>
      </c>
      <c r="B21" s="58"/>
      <c r="C21" s="58"/>
      <c r="D21" s="58"/>
      <c r="E21" s="58" t="s">
        <v>41</v>
      </c>
      <c r="F21" s="58"/>
      <c r="G21" s="58">
        <v>56.1</v>
      </c>
      <c r="H21" s="58">
        <v>160</v>
      </c>
      <c r="I21" s="58" t="s">
        <v>31</v>
      </c>
      <c r="J21" s="58"/>
      <c r="K21" s="58">
        <f t="shared" ref="K21:K28" si="1">SUMPRODUCT(H21,G21)</f>
        <v>8976</v>
      </c>
      <c r="L21" s="58"/>
      <c r="M21" s="58"/>
      <c r="N21" s="58"/>
      <c r="O21" s="58"/>
      <c r="P21" s="58"/>
      <c r="Q21" s="63"/>
    </row>
    <row r="22" ht="57" customHeight="1" spans="1:17">
      <c r="A22" s="58">
        <v>15</v>
      </c>
      <c r="B22" s="58"/>
      <c r="C22" s="58"/>
      <c r="D22" s="58"/>
      <c r="E22" s="58" t="s">
        <v>42</v>
      </c>
      <c r="F22" s="58"/>
      <c r="G22" s="58">
        <v>89</v>
      </c>
      <c r="H22" s="58">
        <v>200</v>
      </c>
      <c r="I22" s="58" t="s">
        <v>31</v>
      </c>
      <c r="J22" s="58"/>
      <c r="K22" s="58">
        <f t="shared" si="1"/>
        <v>17800</v>
      </c>
      <c r="L22" s="58"/>
      <c r="M22" s="58"/>
      <c r="N22" s="58"/>
      <c r="O22" s="58"/>
      <c r="P22" s="58"/>
      <c r="Q22" s="63"/>
    </row>
    <row r="23" customFormat="1" ht="57" customHeight="1" spans="1:17">
      <c r="A23" s="58">
        <v>16</v>
      </c>
      <c r="B23" s="58"/>
      <c r="C23" s="58"/>
      <c r="D23" s="58"/>
      <c r="E23" s="58"/>
      <c r="F23" s="58"/>
      <c r="G23" s="58">
        <v>1</v>
      </c>
      <c r="H23" s="58">
        <v>1200</v>
      </c>
      <c r="I23" s="58" t="s">
        <v>43</v>
      </c>
      <c r="J23" s="58"/>
      <c r="K23" s="58">
        <f t="shared" si="1"/>
        <v>1200</v>
      </c>
      <c r="L23" s="58"/>
      <c r="M23" s="58"/>
      <c r="N23" s="58"/>
      <c r="O23" s="58"/>
      <c r="P23" s="58"/>
      <c r="Q23" s="63"/>
    </row>
    <row r="24" customFormat="1" ht="57" customHeight="1" spans="1:17">
      <c r="A24" s="58">
        <v>17</v>
      </c>
      <c r="B24" s="58"/>
      <c r="C24" s="58"/>
      <c r="D24" s="58"/>
      <c r="E24" s="58"/>
      <c r="F24" s="58"/>
      <c r="G24" s="58">
        <v>1</v>
      </c>
      <c r="H24" s="58">
        <v>400</v>
      </c>
      <c r="I24" s="58" t="s">
        <v>44</v>
      </c>
      <c r="J24" s="58"/>
      <c r="K24" s="58">
        <f t="shared" si="1"/>
        <v>400</v>
      </c>
      <c r="L24" s="58"/>
      <c r="M24" s="58"/>
      <c r="N24" s="58"/>
      <c r="O24" s="58"/>
      <c r="P24" s="58"/>
      <c r="Q24" s="63"/>
    </row>
    <row r="25" customFormat="1" ht="57" customHeight="1" spans="1:17">
      <c r="A25" s="58">
        <v>18</v>
      </c>
      <c r="B25" s="58"/>
      <c r="C25" s="58"/>
      <c r="D25" s="58"/>
      <c r="E25" s="58" t="s">
        <v>45</v>
      </c>
      <c r="F25" s="58"/>
      <c r="G25" s="58">
        <v>121.5</v>
      </c>
      <c r="H25" s="58">
        <v>5</v>
      </c>
      <c r="I25" s="58" t="s">
        <v>36</v>
      </c>
      <c r="J25" s="58"/>
      <c r="K25" s="58">
        <f t="shared" si="1"/>
        <v>607.5</v>
      </c>
      <c r="L25" s="58"/>
      <c r="M25" s="58"/>
      <c r="N25" s="58"/>
      <c r="O25" s="58"/>
      <c r="P25" s="58"/>
      <c r="Q25" s="63"/>
    </row>
    <row r="26" customFormat="1" ht="57" customHeight="1" spans="1:17">
      <c r="A26" s="58">
        <v>19</v>
      </c>
      <c r="B26" s="58"/>
      <c r="C26" s="58"/>
      <c r="D26" s="58"/>
      <c r="E26" s="58" t="s">
        <v>46</v>
      </c>
      <c r="F26" s="58"/>
      <c r="G26" s="58">
        <v>10.4</v>
      </c>
      <c r="H26" s="58">
        <v>60</v>
      </c>
      <c r="I26" s="58" t="s">
        <v>47</v>
      </c>
      <c r="J26" s="58"/>
      <c r="K26" s="58">
        <f t="shared" si="1"/>
        <v>624</v>
      </c>
      <c r="L26" s="58"/>
      <c r="M26" s="58"/>
      <c r="N26" s="58"/>
      <c r="O26" s="58"/>
      <c r="P26" s="58"/>
      <c r="Q26" s="63"/>
    </row>
    <row r="27" customFormat="1" ht="57" customHeight="1" spans="1:17">
      <c r="A27" s="58">
        <v>20</v>
      </c>
      <c r="B27" s="58"/>
      <c r="C27" s="58"/>
      <c r="D27" s="58"/>
      <c r="E27" s="58"/>
      <c r="F27" s="58"/>
      <c r="G27" s="58">
        <v>12</v>
      </c>
      <c r="H27" s="58">
        <v>800</v>
      </c>
      <c r="I27" s="58" t="s">
        <v>48</v>
      </c>
      <c r="J27" s="58"/>
      <c r="K27" s="58">
        <f t="shared" si="1"/>
        <v>9600</v>
      </c>
      <c r="L27" s="58"/>
      <c r="M27" s="58"/>
      <c r="N27" s="58"/>
      <c r="O27" s="58"/>
      <c r="P27" s="58"/>
      <c r="Q27" s="63"/>
    </row>
    <row r="28" customFormat="1" ht="38" customHeight="1" spans="1:17">
      <c r="A28" s="58">
        <v>21</v>
      </c>
      <c r="B28" s="58" t="s">
        <v>25</v>
      </c>
      <c r="C28" s="58" t="s">
        <v>49</v>
      </c>
      <c r="D28" s="58"/>
      <c r="E28" s="58" t="s">
        <v>50</v>
      </c>
      <c r="F28" s="58"/>
      <c r="G28" s="58">
        <v>23.73</v>
      </c>
      <c r="H28" s="58">
        <v>500</v>
      </c>
      <c r="I28" s="58" t="s">
        <v>28</v>
      </c>
      <c r="J28" s="58"/>
      <c r="K28" s="58">
        <f t="shared" si="1"/>
        <v>11865</v>
      </c>
      <c r="L28" s="58"/>
      <c r="M28" s="58">
        <f>SUM(K28:L37)</f>
        <v>124102</v>
      </c>
      <c r="N28" s="58"/>
      <c r="O28" s="59" t="s">
        <v>51</v>
      </c>
      <c r="P28" s="58"/>
      <c r="Q28" s="63"/>
    </row>
    <row r="29" customFormat="1" ht="38" customHeight="1" spans="1:17">
      <c r="A29" s="58">
        <v>22</v>
      </c>
      <c r="B29" s="58"/>
      <c r="C29" s="58"/>
      <c r="D29" s="58"/>
      <c r="E29" s="58" t="s">
        <v>52</v>
      </c>
      <c r="F29" s="58"/>
      <c r="G29" s="58">
        <v>59</v>
      </c>
      <c r="H29" s="58">
        <v>400</v>
      </c>
      <c r="I29" s="58" t="s">
        <v>31</v>
      </c>
      <c r="J29" s="58"/>
      <c r="K29" s="58">
        <f t="shared" ref="K29:K38" si="2">SUMPRODUCT(H29,G29)</f>
        <v>23600</v>
      </c>
      <c r="L29" s="58"/>
      <c r="M29" s="58"/>
      <c r="N29" s="58"/>
      <c r="O29" s="58"/>
      <c r="P29" s="58"/>
      <c r="Q29" s="63"/>
    </row>
    <row r="30" customFormat="1" ht="38" customHeight="1" spans="1:17">
      <c r="A30" s="58">
        <v>23</v>
      </c>
      <c r="B30" s="58"/>
      <c r="C30" s="58"/>
      <c r="D30" s="58"/>
      <c r="E30" s="58" t="s">
        <v>53</v>
      </c>
      <c r="F30" s="58"/>
      <c r="G30" s="58">
        <v>34.84</v>
      </c>
      <c r="H30" s="58">
        <v>1370</v>
      </c>
      <c r="I30" s="58" t="s">
        <v>54</v>
      </c>
      <c r="J30" s="58"/>
      <c r="K30" s="58">
        <f t="shared" si="2"/>
        <v>47730.8</v>
      </c>
      <c r="L30" s="58"/>
      <c r="M30" s="58"/>
      <c r="N30" s="58"/>
      <c r="O30" s="58"/>
      <c r="P30" s="58"/>
      <c r="Q30" s="63"/>
    </row>
    <row r="31" customFormat="1" ht="38" customHeight="1" spans="1:17">
      <c r="A31" s="58">
        <v>24</v>
      </c>
      <c r="B31" s="58"/>
      <c r="C31" s="58"/>
      <c r="D31" s="58"/>
      <c r="E31" s="58" t="s">
        <v>55</v>
      </c>
      <c r="F31" s="58"/>
      <c r="G31" s="58">
        <v>23.94</v>
      </c>
      <c r="H31" s="58">
        <v>1310</v>
      </c>
      <c r="I31" s="58" t="s">
        <v>54</v>
      </c>
      <c r="J31" s="58"/>
      <c r="K31" s="58">
        <f t="shared" si="2"/>
        <v>31361.4</v>
      </c>
      <c r="L31" s="58"/>
      <c r="M31" s="58"/>
      <c r="N31" s="58"/>
      <c r="O31" s="58"/>
      <c r="P31" s="58"/>
      <c r="Q31" s="63"/>
    </row>
    <row r="32" customFormat="1" ht="38" customHeight="1" spans="1:17">
      <c r="A32" s="58">
        <v>25</v>
      </c>
      <c r="B32" s="58"/>
      <c r="C32" s="58"/>
      <c r="D32" s="58"/>
      <c r="E32" s="58"/>
      <c r="F32" s="58"/>
      <c r="G32" s="58">
        <v>1</v>
      </c>
      <c r="H32" s="58">
        <v>1200</v>
      </c>
      <c r="I32" s="58" t="s">
        <v>56</v>
      </c>
      <c r="J32" s="58"/>
      <c r="K32" s="58">
        <f t="shared" si="2"/>
        <v>1200</v>
      </c>
      <c r="L32" s="58"/>
      <c r="M32" s="58"/>
      <c r="N32" s="58"/>
      <c r="O32" s="58"/>
      <c r="P32" s="58"/>
      <c r="Q32" s="63"/>
    </row>
    <row r="33" customFormat="1" ht="38" customHeight="1" spans="1:17">
      <c r="A33" s="58">
        <v>26</v>
      </c>
      <c r="B33" s="58"/>
      <c r="C33" s="58"/>
      <c r="D33" s="58"/>
      <c r="E33" s="58"/>
      <c r="F33" s="58"/>
      <c r="G33" s="58">
        <v>1</v>
      </c>
      <c r="H33" s="58">
        <v>800</v>
      </c>
      <c r="I33" s="58" t="s">
        <v>57</v>
      </c>
      <c r="J33" s="58"/>
      <c r="K33" s="58">
        <f t="shared" si="2"/>
        <v>800</v>
      </c>
      <c r="L33" s="58"/>
      <c r="M33" s="58"/>
      <c r="N33" s="58"/>
      <c r="O33" s="58"/>
      <c r="P33" s="58"/>
      <c r="Q33" s="63"/>
    </row>
    <row r="34" customFormat="1" ht="38" customHeight="1" spans="1:17">
      <c r="A34" s="58">
        <v>27</v>
      </c>
      <c r="B34" s="58"/>
      <c r="C34" s="58"/>
      <c r="D34" s="58"/>
      <c r="E34" s="58"/>
      <c r="F34" s="58"/>
      <c r="G34" s="58">
        <v>1</v>
      </c>
      <c r="H34" s="58">
        <v>400</v>
      </c>
      <c r="I34" s="58" t="s">
        <v>44</v>
      </c>
      <c r="J34" s="58"/>
      <c r="K34" s="58">
        <f t="shared" si="2"/>
        <v>400</v>
      </c>
      <c r="L34" s="58"/>
      <c r="M34" s="58"/>
      <c r="N34" s="58"/>
      <c r="O34" s="58"/>
      <c r="P34" s="58"/>
      <c r="Q34" s="63"/>
    </row>
    <row r="35" customFormat="1" ht="38" customHeight="1" spans="1:17">
      <c r="A35" s="58">
        <v>28</v>
      </c>
      <c r="B35" s="58" t="s">
        <v>25</v>
      </c>
      <c r="C35" s="58" t="s">
        <v>49</v>
      </c>
      <c r="D35" s="58"/>
      <c r="E35" s="58" t="s">
        <v>58</v>
      </c>
      <c r="F35" s="58"/>
      <c r="G35" s="58">
        <v>786</v>
      </c>
      <c r="H35" s="58">
        <v>4</v>
      </c>
      <c r="I35" s="58" t="s">
        <v>59</v>
      </c>
      <c r="J35" s="58"/>
      <c r="K35" s="58">
        <f t="shared" si="2"/>
        <v>3144</v>
      </c>
      <c r="L35" s="58"/>
      <c r="M35" s="58"/>
      <c r="N35" s="58"/>
      <c r="O35" s="58"/>
      <c r="P35" s="58"/>
      <c r="Q35" s="63"/>
    </row>
    <row r="36" customFormat="1" ht="38" customHeight="1" spans="1:17">
      <c r="A36" s="58">
        <v>29</v>
      </c>
      <c r="B36" s="58"/>
      <c r="C36" s="58"/>
      <c r="D36" s="58"/>
      <c r="E36" s="58" t="s">
        <v>60</v>
      </c>
      <c r="F36" s="58"/>
      <c r="G36" s="58">
        <v>46.68</v>
      </c>
      <c r="H36" s="58">
        <v>60</v>
      </c>
      <c r="I36" s="58" t="s">
        <v>61</v>
      </c>
      <c r="J36" s="58"/>
      <c r="K36" s="58">
        <f t="shared" si="2"/>
        <v>2800.8</v>
      </c>
      <c r="L36" s="58"/>
      <c r="M36" s="58"/>
      <c r="N36" s="58"/>
      <c r="O36" s="58"/>
      <c r="P36" s="58"/>
      <c r="Q36" s="63"/>
    </row>
    <row r="37" customFormat="1" ht="38" customHeight="1" spans="1:17">
      <c r="A37" s="58">
        <v>30</v>
      </c>
      <c r="B37" s="58"/>
      <c r="C37" s="58"/>
      <c r="D37" s="58"/>
      <c r="E37" s="58"/>
      <c r="F37" s="58"/>
      <c r="G37" s="58">
        <v>1</v>
      </c>
      <c r="H37" s="58">
        <v>1200</v>
      </c>
      <c r="I37" s="58" t="s">
        <v>37</v>
      </c>
      <c r="J37" s="58"/>
      <c r="K37" s="58">
        <f t="shared" si="2"/>
        <v>1200</v>
      </c>
      <c r="L37" s="58"/>
      <c r="M37" s="58"/>
      <c r="N37" s="58"/>
      <c r="O37" s="58"/>
      <c r="P37" s="58"/>
      <c r="Q37" s="63"/>
    </row>
    <row r="38" ht="70" customHeight="1" spans="1:16">
      <c r="A38" s="58">
        <v>31</v>
      </c>
      <c r="B38" s="58" t="s">
        <v>25</v>
      </c>
      <c r="C38" s="59" t="s">
        <v>62</v>
      </c>
      <c r="D38" s="59"/>
      <c r="E38" s="58" t="s">
        <v>63</v>
      </c>
      <c r="F38" s="58"/>
      <c r="G38" s="58">
        <v>4.4</v>
      </c>
      <c r="H38" s="58">
        <v>540</v>
      </c>
      <c r="I38" s="58" t="s">
        <v>28</v>
      </c>
      <c r="J38" s="58"/>
      <c r="K38" s="58">
        <f t="shared" si="2"/>
        <v>2376</v>
      </c>
      <c r="L38" s="58"/>
      <c r="M38" s="58">
        <f>SUM(K38:L49)</f>
        <v>47361.4</v>
      </c>
      <c r="N38" s="58"/>
      <c r="O38" s="59" t="s">
        <v>40</v>
      </c>
      <c r="P38" s="59"/>
    </row>
    <row r="39" ht="70" customHeight="1" spans="1:16">
      <c r="A39" s="58">
        <v>32</v>
      </c>
      <c r="B39" s="58"/>
      <c r="C39" s="59"/>
      <c r="D39" s="59"/>
      <c r="E39" s="58" t="s">
        <v>64</v>
      </c>
      <c r="F39" s="58"/>
      <c r="G39" s="58">
        <v>6.6</v>
      </c>
      <c r="H39" s="58">
        <v>540</v>
      </c>
      <c r="I39" s="58" t="s">
        <v>28</v>
      </c>
      <c r="J39" s="58"/>
      <c r="K39" s="58">
        <f t="shared" ref="K39:K50" si="3">SUMPRODUCT(H39,G39)</f>
        <v>3564</v>
      </c>
      <c r="L39" s="58"/>
      <c r="M39" s="58"/>
      <c r="N39" s="58"/>
      <c r="O39" s="59"/>
      <c r="P39" s="59"/>
    </row>
    <row r="40" ht="70" customHeight="1" spans="1:16">
      <c r="A40" s="58">
        <v>33</v>
      </c>
      <c r="B40" s="58"/>
      <c r="C40" s="59"/>
      <c r="D40" s="59"/>
      <c r="E40" s="58" t="s">
        <v>65</v>
      </c>
      <c r="F40" s="58"/>
      <c r="G40" s="58">
        <v>33.54</v>
      </c>
      <c r="H40" s="58">
        <v>620</v>
      </c>
      <c r="I40" s="58" t="s">
        <v>28</v>
      </c>
      <c r="J40" s="58"/>
      <c r="K40" s="58">
        <f t="shared" si="3"/>
        <v>20794.8</v>
      </c>
      <c r="L40" s="58"/>
      <c r="M40" s="58"/>
      <c r="N40" s="58"/>
      <c r="O40" s="59"/>
      <c r="P40" s="59"/>
    </row>
    <row r="41" ht="70" customHeight="1" spans="1:16">
      <c r="A41" s="58">
        <v>34</v>
      </c>
      <c r="B41" s="58"/>
      <c r="C41" s="59"/>
      <c r="D41" s="59"/>
      <c r="E41" s="58" t="s">
        <v>66</v>
      </c>
      <c r="F41" s="58"/>
      <c r="G41" s="58">
        <v>29.37</v>
      </c>
      <c r="H41" s="58">
        <v>200</v>
      </c>
      <c r="I41" s="58" t="s">
        <v>31</v>
      </c>
      <c r="J41" s="58"/>
      <c r="K41" s="58">
        <f t="shared" si="3"/>
        <v>5874</v>
      </c>
      <c r="L41" s="58"/>
      <c r="M41" s="58"/>
      <c r="N41" s="58"/>
      <c r="O41" s="59"/>
      <c r="P41" s="59"/>
    </row>
    <row r="42" ht="70" customHeight="1" spans="1:16">
      <c r="A42" s="58">
        <v>35</v>
      </c>
      <c r="B42" s="58"/>
      <c r="C42" s="59"/>
      <c r="D42" s="59"/>
      <c r="E42" s="58" t="s">
        <v>67</v>
      </c>
      <c r="F42" s="58"/>
      <c r="G42" s="58">
        <v>31.96</v>
      </c>
      <c r="H42" s="58">
        <v>60</v>
      </c>
      <c r="I42" s="58" t="s">
        <v>68</v>
      </c>
      <c r="J42" s="58"/>
      <c r="K42" s="58">
        <f t="shared" si="3"/>
        <v>1917.6</v>
      </c>
      <c r="L42" s="58"/>
      <c r="M42" s="58"/>
      <c r="N42" s="58"/>
      <c r="O42" s="59"/>
      <c r="P42" s="59"/>
    </row>
    <row r="43" ht="70" customHeight="1" spans="1:16">
      <c r="A43" s="58">
        <v>36</v>
      </c>
      <c r="B43" s="58"/>
      <c r="C43" s="59"/>
      <c r="D43" s="59"/>
      <c r="E43" s="58" t="s">
        <v>69</v>
      </c>
      <c r="F43" s="58"/>
      <c r="G43" s="58">
        <v>183.7</v>
      </c>
      <c r="H43" s="58">
        <v>30</v>
      </c>
      <c r="I43" s="58" t="s">
        <v>70</v>
      </c>
      <c r="J43" s="58"/>
      <c r="K43" s="58">
        <f t="shared" si="3"/>
        <v>5511</v>
      </c>
      <c r="L43" s="58"/>
      <c r="M43" s="58"/>
      <c r="N43" s="58"/>
      <c r="O43" s="59"/>
      <c r="P43" s="59"/>
    </row>
    <row r="44" ht="70" customHeight="1" spans="1:16">
      <c r="A44" s="58">
        <v>37</v>
      </c>
      <c r="B44" s="58"/>
      <c r="C44" s="59"/>
      <c r="D44" s="59"/>
      <c r="E44" s="58" t="s">
        <v>71</v>
      </c>
      <c r="F44" s="58"/>
      <c r="G44" s="58">
        <v>20.79</v>
      </c>
      <c r="H44" s="58">
        <v>100</v>
      </c>
      <c r="I44" s="58" t="s">
        <v>72</v>
      </c>
      <c r="J44" s="58"/>
      <c r="K44" s="58">
        <f t="shared" si="3"/>
        <v>2079</v>
      </c>
      <c r="L44" s="58"/>
      <c r="M44" s="58"/>
      <c r="N44" s="58"/>
      <c r="O44" s="59"/>
      <c r="P44" s="59"/>
    </row>
    <row r="45" ht="70" customHeight="1" spans="1:16">
      <c r="A45" s="58">
        <v>38</v>
      </c>
      <c r="B45" s="58"/>
      <c r="C45" s="59"/>
      <c r="D45" s="59"/>
      <c r="E45" s="58" t="s">
        <v>73</v>
      </c>
      <c r="F45" s="58"/>
      <c r="G45" s="58">
        <v>7.8</v>
      </c>
      <c r="H45" s="58">
        <v>100</v>
      </c>
      <c r="I45" s="58" t="s">
        <v>72</v>
      </c>
      <c r="J45" s="58"/>
      <c r="K45" s="58">
        <f t="shared" si="3"/>
        <v>780</v>
      </c>
      <c r="L45" s="58"/>
      <c r="M45" s="58"/>
      <c r="N45" s="58"/>
      <c r="O45" s="59"/>
      <c r="P45" s="59"/>
    </row>
    <row r="46" ht="70" customHeight="1" spans="1:16">
      <c r="A46" s="58">
        <v>39</v>
      </c>
      <c r="B46" s="58"/>
      <c r="C46" s="59"/>
      <c r="D46" s="59"/>
      <c r="E46" s="58"/>
      <c r="F46" s="58"/>
      <c r="G46" s="58">
        <v>1</v>
      </c>
      <c r="H46" s="58">
        <v>800</v>
      </c>
      <c r="I46" s="58" t="s">
        <v>57</v>
      </c>
      <c r="J46" s="58"/>
      <c r="K46" s="58">
        <f t="shared" si="3"/>
        <v>800</v>
      </c>
      <c r="L46" s="58"/>
      <c r="M46" s="58"/>
      <c r="N46" s="58"/>
      <c r="O46" s="59"/>
      <c r="P46" s="59"/>
    </row>
    <row r="47" ht="70" customHeight="1" spans="1:16">
      <c r="A47" s="58">
        <v>40</v>
      </c>
      <c r="B47" s="58"/>
      <c r="C47" s="59"/>
      <c r="D47" s="59"/>
      <c r="E47" s="58"/>
      <c r="F47" s="58"/>
      <c r="G47" s="58">
        <v>1</v>
      </c>
      <c r="H47" s="58">
        <v>400</v>
      </c>
      <c r="I47" s="58" t="s">
        <v>44</v>
      </c>
      <c r="J47" s="58"/>
      <c r="K47" s="58">
        <f t="shared" si="3"/>
        <v>400</v>
      </c>
      <c r="L47" s="58"/>
      <c r="M47" s="58"/>
      <c r="N47" s="58"/>
      <c r="O47" s="59"/>
      <c r="P47" s="59"/>
    </row>
    <row r="48" ht="70" customHeight="1" spans="1:16">
      <c r="A48" s="58">
        <v>41</v>
      </c>
      <c r="B48" s="58"/>
      <c r="C48" s="59"/>
      <c r="D48" s="59"/>
      <c r="E48" s="58"/>
      <c r="F48" s="58"/>
      <c r="G48" s="58">
        <v>1</v>
      </c>
      <c r="H48" s="58">
        <v>1200</v>
      </c>
      <c r="I48" s="58" t="s">
        <v>56</v>
      </c>
      <c r="J48" s="58"/>
      <c r="K48" s="58">
        <f t="shared" si="3"/>
        <v>1200</v>
      </c>
      <c r="L48" s="58"/>
      <c r="M48" s="58"/>
      <c r="N48" s="58"/>
      <c r="O48" s="59"/>
      <c r="P48" s="59"/>
    </row>
    <row r="49" ht="70" customHeight="1" spans="1:16">
      <c r="A49" s="58">
        <v>42</v>
      </c>
      <c r="B49" s="58"/>
      <c r="C49" s="59"/>
      <c r="D49" s="59"/>
      <c r="E49" s="58" t="s">
        <v>74</v>
      </c>
      <c r="F49" s="58"/>
      <c r="G49" s="58">
        <v>413</v>
      </c>
      <c r="H49" s="58">
        <v>5</v>
      </c>
      <c r="I49" s="58" t="s">
        <v>36</v>
      </c>
      <c r="J49" s="58"/>
      <c r="K49" s="58">
        <f t="shared" si="3"/>
        <v>2065</v>
      </c>
      <c r="L49" s="58"/>
      <c r="M49" s="58"/>
      <c r="N49" s="58"/>
      <c r="O49" s="59"/>
      <c r="P49" s="59"/>
    </row>
    <row r="50" ht="34" customHeight="1" spans="1:16">
      <c r="A50" s="58">
        <v>43</v>
      </c>
      <c r="B50" s="58" t="s">
        <v>25</v>
      </c>
      <c r="C50" s="59" t="s">
        <v>62</v>
      </c>
      <c r="D50" s="59"/>
      <c r="E50" s="58" t="s">
        <v>75</v>
      </c>
      <c r="F50" s="58"/>
      <c r="G50" s="58">
        <v>63.64</v>
      </c>
      <c r="H50" s="58">
        <v>2330</v>
      </c>
      <c r="I50" s="58" t="s">
        <v>76</v>
      </c>
      <c r="J50" s="58"/>
      <c r="K50" s="61">
        <f t="shared" si="3"/>
        <v>148281.2</v>
      </c>
      <c r="L50" s="61"/>
      <c r="M50" s="58">
        <f>SUM(K50:L72)</f>
        <v>263923.2</v>
      </c>
      <c r="N50" s="58"/>
      <c r="O50" s="58" t="s">
        <v>40</v>
      </c>
      <c r="P50" s="58"/>
    </row>
    <row r="51" ht="34" customHeight="1" spans="1:16">
      <c r="A51" s="58">
        <v>44</v>
      </c>
      <c r="B51" s="58"/>
      <c r="C51" s="59"/>
      <c r="D51" s="59"/>
      <c r="E51" s="58" t="s">
        <v>77</v>
      </c>
      <c r="F51" s="58"/>
      <c r="G51" s="58">
        <v>14.85</v>
      </c>
      <c r="H51" s="58">
        <v>2000</v>
      </c>
      <c r="I51" s="58" t="s">
        <v>76</v>
      </c>
      <c r="J51" s="58"/>
      <c r="K51" s="61">
        <f t="shared" ref="K51:K60" si="4">SUMPRODUCT(H51,G51)</f>
        <v>29700</v>
      </c>
      <c r="L51" s="61"/>
      <c r="M51" s="58"/>
      <c r="N51" s="58"/>
      <c r="O51" s="58"/>
      <c r="P51" s="58"/>
    </row>
    <row r="52" ht="34" customHeight="1" spans="1:16">
      <c r="A52" s="58">
        <v>45</v>
      </c>
      <c r="B52" s="58"/>
      <c r="C52" s="59"/>
      <c r="D52" s="59"/>
      <c r="E52" s="58" t="s">
        <v>78</v>
      </c>
      <c r="F52" s="58"/>
      <c r="G52" s="58">
        <v>51.8</v>
      </c>
      <c r="H52" s="58">
        <v>310</v>
      </c>
      <c r="I52" s="58" t="s">
        <v>31</v>
      </c>
      <c r="J52" s="58"/>
      <c r="K52" s="61">
        <f t="shared" si="4"/>
        <v>16058</v>
      </c>
      <c r="L52" s="61"/>
      <c r="M52" s="58"/>
      <c r="N52" s="58"/>
      <c r="O52" s="58"/>
      <c r="P52" s="58"/>
    </row>
    <row r="53" ht="34" customHeight="1" spans="1:16">
      <c r="A53" s="58">
        <v>46</v>
      </c>
      <c r="B53" s="58"/>
      <c r="C53" s="59"/>
      <c r="D53" s="59"/>
      <c r="E53" s="58" t="s">
        <v>79</v>
      </c>
      <c r="F53" s="58"/>
      <c r="G53" s="58">
        <v>55.8</v>
      </c>
      <c r="H53" s="58">
        <v>60</v>
      </c>
      <c r="I53" s="58" t="s">
        <v>68</v>
      </c>
      <c r="J53" s="58"/>
      <c r="K53" s="61">
        <f t="shared" si="4"/>
        <v>3348</v>
      </c>
      <c r="L53" s="61"/>
      <c r="M53" s="58"/>
      <c r="N53" s="58"/>
      <c r="O53" s="58"/>
      <c r="P53" s="58"/>
    </row>
    <row r="54" ht="34" customHeight="1" spans="1:16">
      <c r="A54" s="58">
        <v>47</v>
      </c>
      <c r="B54" s="58"/>
      <c r="C54" s="59"/>
      <c r="D54" s="59"/>
      <c r="E54" s="58" t="s">
        <v>80</v>
      </c>
      <c r="F54" s="58"/>
      <c r="G54" s="58">
        <v>26</v>
      </c>
      <c r="H54" s="58">
        <v>600</v>
      </c>
      <c r="I54" s="58" t="s">
        <v>81</v>
      </c>
      <c r="J54" s="58"/>
      <c r="K54" s="61">
        <f t="shared" si="4"/>
        <v>15600</v>
      </c>
      <c r="L54" s="61"/>
      <c r="M54" s="58"/>
      <c r="N54" s="58"/>
      <c r="O54" s="58"/>
      <c r="P54" s="58"/>
    </row>
    <row r="55" ht="34" customHeight="1" spans="1:16">
      <c r="A55" s="58">
        <v>48</v>
      </c>
      <c r="B55" s="58"/>
      <c r="C55" s="59"/>
      <c r="D55" s="59"/>
      <c r="E55" s="58"/>
      <c r="F55" s="58"/>
      <c r="G55" s="58">
        <v>1</v>
      </c>
      <c r="H55" s="58">
        <v>1200</v>
      </c>
      <c r="I55" s="58" t="s">
        <v>37</v>
      </c>
      <c r="J55" s="58"/>
      <c r="K55" s="61">
        <f t="shared" si="4"/>
        <v>1200</v>
      </c>
      <c r="L55" s="61"/>
      <c r="M55" s="58"/>
      <c r="N55" s="58"/>
      <c r="O55" s="58"/>
      <c r="P55" s="58"/>
    </row>
    <row r="56" ht="34" customHeight="1" spans="1:16">
      <c r="A56" s="58">
        <v>49</v>
      </c>
      <c r="B56" s="58"/>
      <c r="C56" s="59"/>
      <c r="D56" s="59"/>
      <c r="E56" s="58" t="s">
        <v>45</v>
      </c>
      <c r="F56" s="58"/>
      <c r="G56" s="58">
        <v>913</v>
      </c>
      <c r="H56" s="58">
        <v>5</v>
      </c>
      <c r="I56" s="58" t="s">
        <v>36</v>
      </c>
      <c r="J56" s="58"/>
      <c r="K56" s="61">
        <f t="shared" si="4"/>
        <v>4565</v>
      </c>
      <c r="L56" s="61"/>
      <c r="M56" s="58"/>
      <c r="N56" s="58"/>
      <c r="O56" s="58"/>
      <c r="P56" s="58"/>
    </row>
    <row r="57" ht="34" customHeight="1" spans="1:16">
      <c r="A57" s="58">
        <v>50</v>
      </c>
      <c r="B57" s="58"/>
      <c r="C57" s="59"/>
      <c r="D57" s="59"/>
      <c r="E57" s="58" t="s">
        <v>82</v>
      </c>
      <c r="F57" s="58"/>
      <c r="G57" s="58">
        <v>56</v>
      </c>
      <c r="H57" s="58">
        <v>80</v>
      </c>
      <c r="I57" s="58" t="s">
        <v>61</v>
      </c>
      <c r="J57" s="58"/>
      <c r="K57" s="61">
        <f t="shared" si="4"/>
        <v>4480</v>
      </c>
      <c r="L57" s="61"/>
      <c r="M57" s="58"/>
      <c r="N57" s="58"/>
      <c r="O57" s="58"/>
      <c r="P57" s="58"/>
    </row>
    <row r="58" ht="34" customHeight="1" spans="1:16">
      <c r="A58" s="58">
        <v>51</v>
      </c>
      <c r="B58" s="58"/>
      <c r="C58" s="59"/>
      <c r="D58" s="59"/>
      <c r="E58" s="58" t="s">
        <v>83</v>
      </c>
      <c r="F58" s="58"/>
      <c r="G58" s="58">
        <v>31.5</v>
      </c>
      <c r="H58" s="58">
        <v>30</v>
      </c>
      <c r="I58" s="58" t="s">
        <v>36</v>
      </c>
      <c r="J58" s="58"/>
      <c r="K58" s="61">
        <f t="shared" si="4"/>
        <v>945</v>
      </c>
      <c r="L58" s="61"/>
      <c r="M58" s="58"/>
      <c r="N58" s="58"/>
      <c r="O58" s="58"/>
      <c r="P58" s="58"/>
    </row>
    <row r="59" ht="34" customHeight="1" spans="1:16">
      <c r="A59" s="58">
        <v>52</v>
      </c>
      <c r="B59" s="58"/>
      <c r="C59" s="59"/>
      <c r="D59" s="59"/>
      <c r="E59" s="58" t="s">
        <v>46</v>
      </c>
      <c r="F59" s="58"/>
      <c r="G59" s="58">
        <v>41.3</v>
      </c>
      <c r="H59" s="58">
        <v>60</v>
      </c>
      <c r="I59" s="58" t="s">
        <v>47</v>
      </c>
      <c r="J59" s="58"/>
      <c r="K59" s="61">
        <f t="shared" si="4"/>
        <v>2478</v>
      </c>
      <c r="L59" s="61"/>
      <c r="M59" s="58"/>
      <c r="N59" s="58"/>
      <c r="O59" s="58"/>
      <c r="P59" s="58"/>
    </row>
    <row r="60" ht="34" customHeight="1" spans="1:16">
      <c r="A60" s="58">
        <v>53</v>
      </c>
      <c r="B60" s="58"/>
      <c r="C60" s="59"/>
      <c r="D60" s="59"/>
      <c r="E60" s="58" t="s">
        <v>84</v>
      </c>
      <c r="F60" s="58"/>
      <c r="G60" s="58">
        <v>9.4</v>
      </c>
      <c r="H60" s="58">
        <v>180</v>
      </c>
      <c r="I60" s="58" t="s">
        <v>47</v>
      </c>
      <c r="J60" s="58"/>
      <c r="K60" s="61">
        <f t="shared" si="4"/>
        <v>1692</v>
      </c>
      <c r="L60" s="61"/>
      <c r="M60" s="58"/>
      <c r="N60" s="58"/>
      <c r="O60" s="58"/>
      <c r="P60" s="58"/>
    </row>
    <row r="61" ht="34" customHeight="1" spans="1:16">
      <c r="A61" s="58">
        <v>54</v>
      </c>
      <c r="B61" s="58"/>
      <c r="C61" s="59"/>
      <c r="D61" s="59"/>
      <c r="E61" s="58"/>
      <c r="F61" s="58"/>
      <c r="G61" s="58">
        <v>1</v>
      </c>
      <c r="H61" s="58">
        <v>800</v>
      </c>
      <c r="I61" s="58" t="s">
        <v>57</v>
      </c>
      <c r="J61" s="58"/>
      <c r="K61" s="61">
        <f t="shared" ref="K61:K72" si="5">SUMPRODUCT(H61,G61)</f>
        <v>800</v>
      </c>
      <c r="L61" s="61"/>
      <c r="M61" s="58"/>
      <c r="N61" s="58"/>
      <c r="O61" s="58"/>
      <c r="P61" s="58"/>
    </row>
    <row r="62" ht="34" customHeight="1" spans="1:16">
      <c r="A62" s="58">
        <v>55</v>
      </c>
      <c r="B62" s="58"/>
      <c r="C62" s="59"/>
      <c r="D62" s="59"/>
      <c r="E62" s="58"/>
      <c r="F62" s="58"/>
      <c r="G62" s="58">
        <v>1</v>
      </c>
      <c r="H62" s="58">
        <v>400</v>
      </c>
      <c r="I62" s="58" t="s">
        <v>44</v>
      </c>
      <c r="J62" s="58"/>
      <c r="K62" s="61">
        <f t="shared" si="5"/>
        <v>400</v>
      </c>
      <c r="L62" s="61"/>
      <c r="M62" s="58"/>
      <c r="N62" s="58"/>
      <c r="O62" s="58"/>
      <c r="P62" s="58"/>
    </row>
    <row r="63" ht="34" customHeight="1" spans="1:16">
      <c r="A63" s="58">
        <v>56</v>
      </c>
      <c r="B63" s="58"/>
      <c r="C63" s="59"/>
      <c r="D63" s="59"/>
      <c r="E63" s="58"/>
      <c r="F63" s="58"/>
      <c r="G63" s="58">
        <v>1</v>
      </c>
      <c r="H63" s="58">
        <v>1200</v>
      </c>
      <c r="I63" s="58" t="s">
        <v>56</v>
      </c>
      <c r="J63" s="58"/>
      <c r="K63" s="61">
        <f t="shared" si="5"/>
        <v>1200</v>
      </c>
      <c r="L63" s="61"/>
      <c r="M63" s="58"/>
      <c r="N63" s="58"/>
      <c r="O63" s="58"/>
      <c r="P63" s="58"/>
    </row>
    <row r="64" ht="34" customHeight="1" spans="1:16">
      <c r="A64" s="58">
        <v>57</v>
      </c>
      <c r="B64" s="58"/>
      <c r="C64" s="59"/>
      <c r="D64" s="59"/>
      <c r="E64" s="58"/>
      <c r="F64" s="58"/>
      <c r="G64" s="58">
        <v>1</v>
      </c>
      <c r="H64" s="58">
        <v>400</v>
      </c>
      <c r="I64" s="58" t="s">
        <v>85</v>
      </c>
      <c r="J64" s="58"/>
      <c r="K64" s="61">
        <f t="shared" si="5"/>
        <v>400</v>
      </c>
      <c r="L64" s="61"/>
      <c r="M64" s="58"/>
      <c r="N64" s="58"/>
      <c r="O64" s="58"/>
      <c r="P64" s="58"/>
    </row>
    <row r="65" ht="34" customHeight="1" spans="1:16">
      <c r="A65" s="58">
        <v>58</v>
      </c>
      <c r="B65" s="58" t="s">
        <v>25</v>
      </c>
      <c r="C65" s="59" t="s">
        <v>62</v>
      </c>
      <c r="D65" s="59"/>
      <c r="E65" s="58"/>
      <c r="F65" s="58"/>
      <c r="G65" s="58">
        <v>1</v>
      </c>
      <c r="H65" s="58">
        <v>2000</v>
      </c>
      <c r="I65" s="58" t="s">
        <v>86</v>
      </c>
      <c r="J65" s="58"/>
      <c r="K65" s="61">
        <f t="shared" si="5"/>
        <v>2000</v>
      </c>
      <c r="L65" s="61"/>
      <c r="M65" s="58"/>
      <c r="N65" s="58"/>
      <c r="O65" s="58"/>
      <c r="P65" s="58"/>
    </row>
    <row r="66" ht="34" customHeight="1" spans="1:16">
      <c r="A66" s="58">
        <v>59</v>
      </c>
      <c r="B66" s="58"/>
      <c r="C66" s="59"/>
      <c r="D66" s="59"/>
      <c r="E66" s="58"/>
      <c r="F66" s="58"/>
      <c r="G66" s="58">
        <v>63.64</v>
      </c>
      <c r="H66" s="58">
        <v>250</v>
      </c>
      <c r="I66" s="58" t="s">
        <v>87</v>
      </c>
      <c r="J66" s="58"/>
      <c r="K66" s="61">
        <f t="shared" si="5"/>
        <v>15910</v>
      </c>
      <c r="L66" s="61"/>
      <c r="M66" s="58"/>
      <c r="N66" s="58"/>
      <c r="O66" s="58"/>
      <c r="P66" s="58"/>
    </row>
    <row r="67" ht="34" customHeight="1" spans="1:16">
      <c r="A67" s="58">
        <v>60</v>
      </c>
      <c r="B67" s="58"/>
      <c r="C67" s="59"/>
      <c r="D67" s="59"/>
      <c r="E67" s="58" t="s">
        <v>88</v>
      </c>
      <c r="F67" s="58"/>
      <c r="G67" s="58">
        <v>16</v>
      </c>
      <c r="H67" s="58">
        <v>80</v>
      </c>
      <c r="I67" s="58" t="s">
        <v>89</v>
      </c>
      <c r="J67" s="58"/>
      <c r="K67" s="61">
        <f t="shared" si="5"/>
        <v>1280</v>
      </c>
      <c r="L67" s="61"/>
      <c r="M67" s="58"/>
      <c r="N67" s="58"/>
      <c r="O67" s="58"/>
      <c r="P67" s="58"/>
    </row>
    <row r="68" ht="34" customHeight="1" spans="1:16">
      <c r="A68" s="58">
        <v>61</v>
      </c>
      <c r="B68" s="58"/>
      <c r="C68" s="59"/>
      <c r="D68" s="59"/>
      <c r="E68" s="58" t="s">
        <v>90</v>
      </c>
      <c r="F68" s="58"/>
      <c r="G68" s="58">
        <v>158.5</v>
      </c>
      <c r="H68" s="58">
        <v>60</v>
      </c>
      <c r="I68" s="58" t="s">
        <v>61</v>
      </c>
      <c r="J68" s="58"/>
      <c r="K68" s="61">
        <f t="shared" si="5"/>
        <v>9510</v>
      </c>
      <c r="L68" s="61"/>
      <c r="M68" s="58"/>
      <c r="N68" s="58"/>
      <c r="O68" s="58"/>
      <c r="P68" s="58"/>
    </row>
    <row r="69" ht="34" customHeight="1" spans="1:16">
      <c r="A69" s="58">
        <v>62</v>
      </c>
      <c r="B69" s="58"/>
      <c r="C69" s="59"/>
      <c r="D69" s="59"/>
      <c r="E69" s="58" t="s">
        <v>91</v>
      </c>
      <c r="F69" s="58"/>
      <c r="G69" s="58">
        <v>4.1</v>
      </c>
      <c r="H69" s="58">
        <v>80</v>
      </c>
      <c r="I69" s="58" t="s">
        <v>17</v>
      </c>
      <c r="J69" s="58"/>
      <c r="K69" s="61">
        <f t="shared" si="5"/>
        <v>328</v>
      </c>
      <c r="L69" s="61"/>
      <c r="M69" s="58"/>
      <c r="N69" s="58"/>
      <c r="O69" s="58"/>
      <c r="P69" s="58"/>
    </row>
    <row r="70" ht="34" customHeight="1" spans="1:16">
      <c r="A70" s="58">
        <v>63</v>
      </c>
      <c r="B70" s="58"/>
      <c r="C70" s="59"/>
      <c r="D70" s="59"/>
      <c r="E70" s="58" t="s">
        <v>92</v>
      </c>
      <c r="F70" s="58"/>
      <c r="G70" s="58">
        <v>3.1</v>
      </c>
      <c r="H70" s="58">
        <v>80</v>
      </c>
      <c r="I70" s="58" t="s">
        <v>17</v>
      </c>
      <c r="J70" s="58"/>
      <c r="K70" s="61">
        <f t="shared" si="5"/>
        <v>248</v>
      </c>
      <c r="L70" s="61"/>
      <c r="M70" s="58"/>
      <c r="N70" s="58"/>
      <c r="O70" s="58"/>
      <c r="P70" s="58"/>
    </row>
    <row r="71" ht="34" customHeight="1" spans="1:16">
      <c r="A71" s="58">
        <v>64</v>
      </c>
      <c r="B71" s="58"/>
      <c r="C71" s="59"/>
      <c r="D71" s="59"/>
      <c r="E71" s="58" t="s">
        <v>93</v>
      </c>
      <c r="F71" s="58"/>
      <c r="G71" s="58">
        <v>1</v>
      </c>
      <c r="H71" s="58">
        <v>1500</v>
      </c>
      <c r="I71" s="58" t="s">
        <v>94</v>
      </c>
      <c r="J71" s="58"/>
      <c r="K71" s="61">
        <f t="shared" si="5"/>
        <v>1500</v>
      </c>
      <c r="L71" s="61"/>
      <c r="M71" s="58"/>
      <c r="N71" s="58"/>
      <c r="O71" s="58"/>
      <c r="P71" s="58"/>
    </row>
    <row r="72" ht="34" customHeight="1" spans="1:16">
      <c r="A72" s="58">
        <v>65</v>
      </c>
      <c r="B72" s="58"/>
      <c r="C72" s="59"/>
      <c r="D72" s="59"/>
      <c r="E72" s="58"/>
      <c r="F72" s="58"/>
      <c r="G72" s="58">
        <v>1</v>
      </c>
      <c r="H72" s="58">
        <v>2000</v>
      </c>
      <c r="I72" s="58" t="s">
        <v>95</v>
      </c>
      <c r="J72" s="58"/>
      <c r="K72" s="61">
        <f t="shared" si="5"/>
        <v>2000</v>
      </c>
      <c r="L72" s="61"/>
      <c r="M72" s="58"/>
      <c r="N72" s="58"/>
      <c r="O72" s="58"/>
      <c r="P72" s="58"/>
    </row>
    <row r="73" ht="45" customHeight="1" spans="1:16">
      <c r="A73" s="64" t="s">
        <v>96</v>
      </c>
      <c r="B73" s="64"/>
      <c r="C73" s="64">
        <v>1589792.98</v>
      </c>
      <c r="D73" s="64"/>
      <c r="E73" s="64"/>
      <c r="F73" s="64"/>
      <c r="G73" s="64"/>
      <c r="H73" s="64"/>
      <c r="I73" s="64"/>
      <c r="J73" s="64"/>
      <c r="K73" s="64"/>
      <c r="L73" s="64"/>
      <c r="M73" s="58">
        <f>SUM(M8:N72)</f>
        <v>1589792.98</v>
      </c>
      <c r="N73" s="58"/>
      <c r="O73" s="58">
        <f>SUM(O21:P49)</f>
        <v>0</v>
      </c>
      <c r="P73" s="58"/>
    </row>
    <row r="74" ht="45" customHeight="1" spans="1:16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58"/>
      <c r="N74" s="58"/>
      <c r="O74" s="58"/>
      <c r="P74" s="58"/>
    </row>
  </sheetData>
  <mergeCells count="245">
    <mergeCell ref="E8:F8"/>
    <mergeCell ref="I8:J8"/>
    <mergeCell ref="K8:L8"/>
    <mergeCell ref="E9:F9"/>
    <mergeCell ref="I9:J9"/>
    <mergeCell ref="K9:L9"/>
    <mergeCell ref="E10:F10"/>
    <mergeCell ref="I10:J10"/>
    <mergeCell ref="K10:L10"/>
    <mergeCell ref="O10:P10"/>
    <mergeCell ref="E11:F11"/>
    <mergeCell ref="I11:J11"/>
    <mergeCell ref="K11:L11"/>
    <mergeCell ref="O11:P11"/>
    <mergeCell ref="C12:D12"/>
    <mergeCell ref="E12:F12"/>
    <mergeCell ref="I12:J12"/>
    <mergeCell ref="K12:L12"/>
    <mergeCell ref="M12:N12"/>
    <mergeCell ref="O12:P12"/>
    <mergeCell ref="E13:F13"/>
    <mergeCell ref="I13:J13"/>
    <mergeCell ref="K13:L13"/>
    <mergeCell ref="E14:F14"/>
    <mergeCell ref="I14:J14"/>
    <mergeCell ref="K14:L14"/>
    <mergeCell ref="E15:F15"/>
    <mergeCell ref="I15:J15"/>
    <mergeCell ref="K15:L15"/>
    <mergeCell ref="E16:F16"/>
    <mergeCell ref="I16:J16"/>
    <mergeCell ref="K16:L16"/>
    <mergeCell ref="E17:F17"/>
    <mergeCell ref="I17:J17"/>
    <mergeCell ref="K17:L17"/>
    <mergeCell ref="E18:F18"/>
    <mergeCell ref="I18:J18"/>
    <mergeCell ref="K18:L18"/>
    <mergeCell ref="E19:F19"/>
    <mergeCell ref="I19:J19"/>
    <mergeCell ref="K19:L19"/>
    <mergeCell ref="E20:F20"/>
    <mergeCell ref="I20:J20"/>
    <mergeCell ref="K20:L20"/>
    <mergeCell ref="E21:F21"/>
    <mergeCell ref="I21:J21"/>
    <mergeCell ref="K21:L21"/>
    <mergeCell ref="E22:F22"/>
    <mergeCell ref="I22:J22"/>
    <mergeCell ref="K22:L22"/>
    <mergeCell ref="E23:F23"/>
    <mergeCell ref="I23:J23"/>
    <mergeCell ref="K23:L23"/>
    <mergeCell ref="E24:F24"/>
    <mergeCell ref="I24:J24"/>
    <mergeCell ref="K24:L24"/>
    <mergeCell ref="E25:F25"/>
    <mergeCell ref="I25:J25"/>
    <mergeCell ref="K25:L25"/>
    <mergeCell ref="E26:F26"/>
    <mergeCell ref="I26:J26"/>
    <mergeCell ref="K26:L26"/>
    <mergeCell ref="E27:F27"/>
    <mergeCell ref="I27:J27"/>
    <mergeCell ref="K27:L27"/>
    <mergeCell ref="E28:F28"/>
    <mergeCell ref="I28:J28"/>
    <mergeCell ref="K28:L28"/>
    <mergeCell ref="E29:F29"/>
    <mergeCell ref="I29:J29"/>
    <mergeCell ref="K29:L29"/>
    <mergeCell ref="E30:F30"/>
    <mergeCell ref="I30:J30"/>
    <mergeCell ref="K30:L30"/>
    <mergeCell ref="E31:F31"/>
    <mergeCell ref="I31:J31"/>
    <mergeCell ref="K31:L31"/>
    <mergeCell ref="E32:F32"/>
    <mergeCell ref="I32:J32"/>
    <mergeCell ref="K32:L32"/>
    <mergeCell ref="E33:F33"/>
    <mergeCell ref="I33:J33"/>
    <mergeCell ref="K33:L33"/>
    <mergeCell ref="E34:F34"/>
    <mergeCell ref="I34:J34"/>
    <mergeCell ref="K34:L34"/>
    <mergeCell ref="E35:F35"/>
    <mergeCell ref="I35:J35"/>
    <mergeCell ref="K35:L35"/>
    <mergeCell ref="E36:F36"/>
    <mergeCell ref="I36:J36"/>
    <mergeCell ref="K36:L36"/>
    <mergeCell ref="E37:F37"/>
    <mergeCell ref="I37:J37"/>
    <mergeCell ref="K37:L37"/>
    <mergeCell ref="E38:F38"/>
    <mergeCell ref="I38:J38"/>
    <mergeCell ref="K38:L38"/>
    <mergeCell ref="E39:F39"/>
    <mergeCell ref="I39:J39"/>
    <mergeCell ref="K39:L39"/>
    <mergeCell ref="E40:F40"/>
    <mergeCell ref="I40:J40"/>
    <mergeCell ref="K40:L40"/>
    <mergeCell ref="E41:F41"/>
    <mergeCell ref="I41:J41"/>
    <mergeCell ref="K41:L41"/>
    <mergeCell ref="E42:F42"/>
    <mergeCell ref="I42:J42"/>
    <mergeCell ref="K42:L42"/>
    <mergeCell ref="E43:F43"/>
    <mergeCell ref="I43:J43"/>
    <mergeCell ref="K43:L43"/>
    <mergeCell ref="E44:F44"/>
    <mergeCell ref="I44:J44"/>
    <mergeCell ref="K44:L44"/>
    <mergeCell ref="E45:F45"/>
    <mergeCell ref="I45:J45"/>
    <mergeCell ref="K45:L45"/>
    <mergeCell ref="E46:F46"/>
    <mergeCell ref="I46:J46"/>
    <mergeCell ref="K46:L46"/>
    <mergeCell ref="E47:F47"/>
    <mergeCell ref="I47:J47"/>
    <mergeCell ref="K47:L47"/>
    <mergeCell ref="E48:F48"/>
    <mergeCell ref="I48:J48"/>
    <mergeCell ref="K48:L48"/>
    <mergeCell ref="E49:F49"/>
    <mergeCell ref="I49:J49"/>
    <mergeCell ref="K49:L49"/>
    <mergeCell ref="E50:F50"/>
    <mergeCell ref="I50:J50"/>
    <mergeCell ref="K50:L50"/>
    <mergeCell ref="E51:F51"/>
    <mergeCell ref="I51:J51"/>
    <mergeCell ref="K51:L51"/>
    <mergeCell ref="E52:F52"/>
    <mergeCell ref="I52:J52"/>
    <mergeCell ref="K52:L52"/>
    <mergeCell ref="E53:F53"/>
    <mergeCell ref="I53:J53"/>
    <mergeCell ref="K53:L53"/>
    <mergeCell ref="E54:F54"/>
    <mergeCell ref="I54:J54"/>
    <mergeCell ref="K54:L54"/>
    <mergeCell ref="E55:F55"/>
    <mergeCell ref="I55:J55"/>
    <mergeCell ref="K55:L55"/>
    <mergeCell ref="E56:F56"/>
    <mergeCell ref="I56:J56"/>
    <mergeCell ref="K56:L56"/>
    <mergeCell ref="E57:F57"/>
    <mergeCell ref="I57:J57"/>
    <mergeCell ref="K57:L57"/>
    <mergeCell ref="E58:F58"/>
    <mergeCell ref="I58:J58"/>
    <mergeCell ref="K58:L58"/>
    <mergeCell ref="E59:F59"/>
    <mergeCell ref="I59:J59"/>
    <mergeCell ref="K59:L59"/>
    <mergeCell ref="E60:F60"/>
    <mergeCell ref="I60:J60"/>
    <mergeCell ref="K60:L60"/>
    <mergeCell ref="E61:F61"/>
    <mergeCell ref="I61:J61"/>
    <mergeCell ref="K61:L61"/>
    <mergeCell ref="E62:F62"/>
    <mergeCell ref="I62:J62"/>
    <mergeCell ref="K62:L62"/>
    <mergeCell ref="E63:F63"/>
    <mergeCell ref="I63:J63"/>
    <mergeCell ref="K63:L63"/>
    <mergeCell ref="E64:F64"/>
    <mergeCell ref="I64:J64"/>
    <mergeCell ref="K64:L64"/>
    <mergeCell ref="E65:F65"/>
    <mergeCell ref="I65:J65"/>
    <mergeCell ref="K65:L65"/>
    <mergeCell ref="E66:F66"/>
    <mergeCell ref="I66:J66"/>
    <mergeCell ref="K66:L66"/>
    <mergeCell ref="E67:F67"/>
    <mergeCell ref="I67:J67"/>
    <mergeCell ref="K67:L67"/>
    <mergeCell ref="E68:F68"/>
    <mergeCell ref="I68:J68"/>
    <mergeCell ref="K68:L68"/>
    <mergeCell ref="E69:F69"/>
    <mergeCell ref="I69:J69"/>
    <mergeCell ref="K69:L69"/>
    <mergeCell ref="E70:F70"/>
    <mergeCell ref="I70:J70"/>
    <mergeCell ref="K70:L70"/>
    <mergeCell ref="E71:F71"/>
    <mergeCell ref="I71:J71"/>
    <mergeCell ref="K71:L71"/>
    <mergeCell ref="E72:F72"/>
    <mergeCell ref="I72:J72"/>
    <mergeCell ref="K72:L72"/>
    <mergeCell ref="A6:A7"/>
    <mergeCell ref="B6:B7"/>
    <mergeCell ref="B8:B12"/>
    <mergeCell ref="B13:B19"/>
    <mergeCell ref="B20:B27"/>
    <mergeCell ref="B28:B34"/>
    <mergeCell ref="B35:B37"/>
    <mergeCell ref="B38:B49"/>
    <mergeCell ref="B50:B64"/>
    <mergeCell ref="B65:B72"/>
    <mergeCell ref="G6:G7"/>
    <mergeCell ref="H6:H7"/>
    <mergeCell ref="C6:D7"/>
    <mergeCell ref="E6:F7"/>
    <mergeCell ref="I6:J7"/>
    <mergeCell ref="K6:L7"/>
    <mergeCell ref="M6:N7"/>
    <mergeCell ref="O6:P7"/>
    <mergeCell ref="C8:D9"/>
    <mergeCell ref="M8:N9"/>
    <mergeCell ref="O8:P9"/>
    <mergeCell ref="A1:P5"/>
    <mergeCell ref="C10:D11"/>
    <mergeCell ref="M10:N11"/>
    <mergeCell ref="C13:D19"/>
    <mergeCell ref="M13:N19"/>
    <mergeCell ref="O13:P19"/>
    <mergeCell ref="C20:D27"/>
    <mergeCell ref="M20:N27"/>
    <mergeCell ref="O20:P27"/>
    <mergeCell ref="M28:N37"/>
    <mergeCell ref="O28:P37"/>
    <mergeCell ref="C38:D49"/>
    <mergeCell ref="M38:N49"/>
    <mergeCell ref="O38:P49"/>
    <mergeCell ref="A73:B74"/>
    <mergeCell ref="M73:N74"/>
    <mergeCell ref="O73:P74"/>
    <mergeCell ref="C73:L74"/>
    <mergeCell ref="M50:N72"/>
    <mergeCell ref="O50:P72"/>
    <mergeCell ref="C35:D37"/>
    <mergeCell ref="C28:D34"/>
    <mergeCell ref="C50:D64"/>
    <mergeCell ref="C65:D72"/>
  </mergeCells>
  <pageMargins left="0.75" right="0.75" top="1" bottom="1" header="0.5" footer="0.5"/>
  <pageSetup paperSize="9" scale="50" fitToWidth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3"/>
  <sheetViews>
    <sheetView topLeftCell="A53" workbookViewId="0">
      <selection activeCell="Q67" sqref="Q67"/>
    </sheetView>
  </sheetViews>
  <sheetFormatPr defaultColWidth="9" defaultRowHeight="12"/>
  <cols>
    <col min="1" max="1" width="3.375" style="39" customWidth="1"/>
    <col min="2" max="2" width="4.5" style="39" customWidth="1"/>
    <col min="3" max="4" width="2.75" style="39" customWidth="1"/>
    <col min="5" max="5" width="9.25" style="39" customWidth="1"/>
    <col min="6" max="6" width="15.25" style="39" customWidth="1"/>
    <col min="7" max="8" width="5.875" style="39" customWidth="1"/>
    <col min="9" max="10" width="5.5" style="39" customWidth="1"/>
    <col min="11" max="12" width="3.625" style="39" customWidth="1"/>
    <col min="13" max="14" width="3.875" style="39" customWidth="1"/>
    <col min="15" max="16" width="8.125" style="39" customWidth="1"/>
    <col min="17" max="17" width="9" style="39"/>
    <col min="18" max="18" width="10.375" style="39"/>
    <col min="19" max="20" width="9" style="39"/>
    <col min="21" max="21" width="11.5" style="39"/>
    <col min="22" max="16384" width="9" style="39"/>
  </cols>
  <sheetData>
    <row r="1" ht="9" customHeight="1" spans="1:17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54"/>
    </row>
    <row r="2" ht="9" customHeight="1" spans="1:17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54"/>
    </row>
    <row r="3" ht="9" customHeight="1" spans="1:17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54"/>
    </row>
    <row r="4" ht="9" customHeight="1" spans="1:17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54"/>
    </row>
    <row r="5" ht="9" customHeight="1" spans="1:17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54"/>
    </row>
    <row r="6" ht="19" customHeight="1" spans="1:17">
      <c r="A6" s="41" t="s">
        <v>97</v>
      </c>
      <c r="B6" s="42" t="s">
        <v>2</v>
      </c>
      <c r="C6" s="42" t="s">
        <v>3</v>
      </c>
      <c r="D6" s="42"/>
      <c r="E6" s="42" t="s">
        <v>4</v>
      </c>
      <c r="F6" s="42"/>
      <c r="G6" s="42" t="s">
        <v>5</v>
      </c>
      <c r="H6" s="41" t="s">
        <v>6</v>
      </c>
      <c r="I6" s="42" t="s">
        <v>7</v>
      </c>
      <c r="J6" s="42"/>
      <c r="K6" s="42" t="s">
        <v>8</v>
      </c>
      <c r="L6" s="42"/>
      <c r="M6" s="42" t="s">
        <v>9</v>
      </c>
      <c r="N6" s="42"/>
      <c r="O6" s="42" t="s">
        <v>10</v>
      </c>
      <c r="P6" s="42"/>
      <c r="Q6" s="55"/>
    </row>
    <row r="7" ht="19" customHeight="1" spans="1:17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55"/>
    </row>
    <row r="8" ht="24" customHeight="1" spans="1:17">
      <c r="A8" s="42">
        <v>1</v>
      </c>
      <c r="B8" s="41" t="s">
        <v>98</v>
      </c>
      <c r="C8" s="42" t="s">
        <v>12</v>
      </c>
      <c r="D8" s="42"/>
      <c r="E8" s="42" t="s">
        <v>13</v>
      </c>
      <c r="F8" s="42"/>
      <c r="G8" s="42">
        <v>8.32</v>
      </c>
      <c r="H8" s="42">
        <v>1110</v>
      </c>
      <c r="I8" s="42" t="s">
        <v>14</v>
      </c>
      <c r="J8" s="42"/>
      <c r="K8" s="42">
        <f>SUMPRODUCT(H8,G8)</f>
        <v>9235.2</v>
      </c>
      <c r="L8" s="42"/>
      <c r="M8" s="42">
        <f>SUM(K8:L9)</f>
        <v>10315.2</v>
      </c>
      <c r="N8" s="42"/>
      <c r="O8" s="41" t="s">
        <v>15</v>
      </c>
      <c r="P8" s="42"/>
      <c r="Q8" s="55"/>
    </row>
    <row r="9" ht="24" customHeight="1" spans="1:17">
      <c r="A9" s="42">
        <v>2</v>
      </c>
      <c r="B9" s="42"/>
      <c r="C9" s="42"/>
      <c r="D9" s="42"/>
      <c r="E9" s="42" t="s">
        <v>16</v>
      </c>
      <c r="F9" s="42"/>
      <c r="G9" s="42">
        <v>18</v>
      </c>
      <c r="H9" s="42">
        <v>60</v>
      </c>
      <c r="I9" s="42" t="s">
        <v>17</v>
      </c>
      <c r="J9" s="42"/>
      <c r="K9" s="42">
        <f>SUMPRODUCT(H9,G9)</f>
        <v>1080</v>
      </c>
      <c r="L9" s="42"/>
      <c r="M9" s="42"/>
      <c r="N9" s="42"/>
      <c r="O9" s="42"/>
      <c r="P9" s="42"/>
      <c r="Q9" s="55"/>
    </row>
    <row r="10" ht="24" customHeight="1" spans="1:17">
      <c r="A10" s="42">
        <v>3</v>
      </c>
      <c r="B10" s="42"/>
      <c r="C10" s="42" t="s">
        <v>18</v>
      </c>
      <c r="D10" s="42"/>
      <c r="E10" s="42" t="s">
        <v>19</v>
      </c>
      <c r="F10" s="42"/>
      <c r="G10" s="42">
        <v>11.61</v>
      </c>
      <c r="H10" s="42">
        <v>1280</v>
      </c>
      <c r="I10" s="42" t="s">
        <v>20</v>
      </c>
      <c r="J10" s="42"/>
      <c r="K10" s="42">
        <f>SUMPRODUCT(H10,G10)</f>
        <v>14860.8</v>
      </c>
      <c r="L10" s="42"/>
      <c r="M10" s="42">
        <f>SUM(K10:L11)</f>
        <v>37935.8</v>
      </c>
      <c r="N10" s="42"/>
      <c r="O10" s="41" t="s">
        <v>21</v>
      </c>
      <c r="P10" s="42"/>
      <c r="Q10" s="55"/>
    </row>
    <row r="11" ht="24" customHeight="1" spans="1:17">
      <c r="A11" s="42">
        <v>4</v>
      </c>
      <c r="B11" s="42"/>
      <c r="C11" s="42"/>
      <c r="D11" s="42"/>
      <c r="E11" s="42" t="s">
        <v>22</v>
      </c>
      <c r="F11" s="42"/>
      <c r="G11" s="42">
        <v>18.46</v>
      </c>
      <c r="H11" s="42">
        <v>1250</v>
      </c>
      <c r="I11" s="42" t="s">
        <v>20</v>
      </c>
      <c r="J11" s="42"/>
      <c r="K11" s="42">
        <f>SUMPRODUCT(H11,G11)</f>
        <v>23075</v>
      </c>
      <c r="L11" s="42"/>
      <c r="M11" s="42"/>
      <c r="N11" s="42"/>
      <c r="O11" s="41" t="s">
        <v>21</v>
      </c>
      <c r="P11" s="42"/>
      <c r="Q11" s="55"/>
    </row>
    <row r="12" ht="24" customHeight="1" spans="1:17">
      <c r="A12" s="42">
        <v>5</v>
      </c>
      <c r="B12" s="41" t="s">
        <v>99</v>
      </c>
      <c r="C12" s="43" t="s">
        <v>26</v>
      </c>
      <c r="D12" s="43"/>
      <c r="E12" s="42" t="s">
        <v>27</v>
      </c>
      <c r="F12" s="42"/>
      <c r="G12" s="42">
        <v>1472.88</v>
      </c>
      <c r="H12" s="42">
        <v>480</v>
      </c>
      <c r="I12" s="42" t="s">
        <v>28</v>
      </c>
      <c r="J12" s="42"/>
      <c r="K12" s="42">
        <f t="shared" ref="K12:K18" si="0">SUMPRODUCT(G12,H12)</f>
        <v>706982.4</v>
      </c>
      <c r="L12" s="42"/>
      <c r="M12" s="42">
        <f>SUM(K12:L18)</f>
        <v>875515.4</v>
      </c>
      <c r="N12" s="42"/>
      <c r="O12" s="41" t="s">
        <v>29</v>
      </c>
      <c r="P12" s="41"/>
      <c r="Q12" s="55"/>
    </row>
    <row r="13" ht="24" customHeight="1" spans="1:17">
      <c r="A13" s="42">
        <v>6</v>
      </c>
      <c r="B13" s="42"/>
      <c r="C13" s="43"/>
      <c r="D13" s="43"/>
      <c r="E13" s="42" t="s">
        <v>30</v>
      </c>
      <c r="F13" s="42"/>
      <c r="G13" s="42">
        <v>218.29</v>
      </c>
      <c r="H13" s="42">
        <v>540</v>
      </c>
      <c r="I13" s="42" t="s">
        <v>31</v>
      </c>
      <c r="J13" s="42"/>
      <c r="K13" s="42">
        <f t="shared" si="0"/>
        <v>117876.6</v>
      </c>
      <c r="L13" s="42"/>
      <c r="M13" s="42"/>
      <c r="N13" s="42"/>
      <c r="O13" s="41"/>
      <c r="P13" s="41"/>
      <c r="Q13" s="55"/>
    </row>
    <row r="14" ht="24" customHeight="1" spans="1:17">
      <c r="A14" s="42">
        <v>7</v>
      </c>
      <c r="B14" s="42"/>
      <c r="C14" s="43"/>
      <c r="D14" s="43"/>
      <c r="E14" s="42" t="s">
        <v>32</v>
      </c>
      <c r="F14" s="42"/>
      <c r="G14" s="42">
        <v>41.42</v>
      </c>
      <c r="H14" s="42">
        <v>540</v>
      </c>
      <c r="I14" s="42" t="s">
        <v>31</v>
      </c>
      <c r="J14" s="42"/>
      <c r="K14" s="42">
        <f t="shared" si="0"/>
        <v>22366.8</v>
      </c>
      <c r="L14" s="42"/>
      <c r="M14" s="42"/>
      <c r="N14" s="42"/>
      <c r="O14" s="41"/>
      <c r="P14" s="41"/>
      <c r="Q14" s="55"/>
    </row>
    <row r="15" ht="24" customHeight="1" spans="1:17">
      <c r="A15" s="42">
        <v>8</v>
      </c>
      <c r="B15" s="42"/>
      <c r="C15" s="43"/>
      <c r="D15" s="43"/>
      <c r="E15" s="42" t="s">
        <v>33</v>
      </c>
      <c r="F15" s="42"/>
      <c r="G15" s="42">
        <v>39.52</v>
      </c>
      <c r="H15" s="42">
        <v>480</v>
      </c>
      <c r="I15" s="42" t="s">
        <v>31</v>
      </c>
      <c r="J15" s="42"/>
      <c r="K15" s="42">
        <f t="shared" si="0"/>
        <v>18969.6</v>
      </c>
      <c r="L15" s="42"/>
      <c r="M15" s="42"/>
      <c r="N15" s="42"/>
      <c r="O15" s="41"/>
      <c r="P15" s="41"/>
      <c r="Q15" s="55"/>
    </row>
    <row r="16" ht="24" customHeight="1" spans="1:17">
      <c r="A16" s="42">
        <v>9</v>
      </c>
      <c r="B16" s="42"/>
      <c r="C16" s="43"/>
      <c r="D16" s="43"/>
      <c r="E16" s="42"/>
      <c r="F16" s="42"/>
      <c r="G16" s="42">
        <v>2</v>
      </c>
      <c r="H16" s="42">
        <v>800</v>
      </c>
      <c r="I16" s="42" t="s">
        <v>34</v>
      </c>
      <c r="J16" s="42"/>
      <c r="K16" s="42">
        <f t="shared" si="0"/>
        <v>1600</v>
      </c>
      <c r="L16" s="42"/>
      <c r="M16" s="42"/>
      <c r="N16" s="42"/>
      <c r="O16" s="41"/>
      <c r="P16" s="41"/>
      <c r="Q16" s="55"/>
    </row>
    <row r="17" ht="24" customHeight="1" spans="1:17">
      <c r="A17" s="42">
        <v>10</v>
      </c>
      <c r="B17" s="42"/>
      <c r="C17" s="43"/>
      <c r="D17" s="43"/>
      <c r="E17" s="42" t="s">
        <v>35</v>
      </c>
      <c r="F17" s="42"/>
      <c r="G17" s="42">
        <v>760</v>
      </c>
      <c r="H17" s="42">
        <v>7</v>
      </c>
      <c r="I17" s="42" t="s">
        <v>36</v>
      </c>
      <c r="J17" s="42"/>
      <c r="K17" s="42">
        <f t="shared" si="0"/>
        <v>5320</v>
      </c>
      <c r="L17" s="42"/>
      <c r="M17" s="42"/>
      <c r="N17" s="42"/>
      <c r="O17" s="41"/>
      <c r="P17" s="41"/>
      <c r="Q17" s="55"/>
    </row>
    <row r="18" ht="24" customHeight="1" spans="1:17">
      <c r="A18" s="42">
        <v>11</v>
      </c>
      <c r="B18" s="42"/>
      <c r="C18" s="43"/>
      <c r="D18" s="43"/>
      <c r="E18" s="42"/>
      <c r="F18" s="42"/>
      <c r="G18" s="42">
        <v>2</v>
      </c>
      <c r="H18" s="42">
        <v>1200</v>
      </c>
      <c r="I18" s="42" t="s">
        <v>37</v>
      </c>
      <c r="J18" s="42"/>
      <c r="K18" s="42">
        <f t="shared" si="0"/>
        <v>2400</v>
      </c>
      <c r="L18" s="42"/>
      <c r="M18" s="42"/>
      <c r="N18" s="42"/>
      <c r="O18" s="41"/>
      <c r="P18" s="41"/>
      <c r="Q18" s="55"/>
    </row>
    <row r="19" ht="24" customHeight="1" spans="1:17">
      <c r="A19" s="42">
        <v>12</v>
      </c>
      <c r="B19" s="41" t="s">
        <v>99</v>
      </c>
      <c r="C19" s="42" t="s">
        <v>38</v>
      </c>
      <c r="D19" s="42"/>
      <c r="E19" s="42" t="s">
        <v>39</v>
      </c>
      <c r="F19" s="42"/>
      <c r="G19" s="42">
        <v>226.6</v>
      </c>
      <c r="H19" s="42">
        <v>740</v>
      </c>
      <c r="I19" s="42" t="s">
        <v>28</v>
      </c>
      <c r="J19" s="42"/>
      <c r="K19" s="42">
        <f t="shared" ref="K19:K71" si="1">SUMPRODUCT(H19,G19)</f>
        <v>167684</v>
      </c>
      <c r="L19" s="42"/>
      <c r="M19" s="42">
        <f>SUM(K19:L26)</f>
        <v>206891.5</v>
      </c>
      <c r="N19" s="42"/>
      <c r="O19" s="41" t="s">
        <v>40</v>
      </c>
      <c r="P19" s="42"/>
      <c r="Q19" s="55"/>
    </row>
    <row r="20" ht="24" customHeight="1" spans="1:17">
      <c r="A20" s="42">
        <v>13</v>
      </c>
      <c r="B20" s="42"/>
      <c r="C20" s="42"/>
      <c r="D20" s="42"/>
      <c r="E20" s="42" t="s">
        <v>41</v>
      </c>
      <c r="F20" s="42"/>
      <c r="G20" s="42">
        <v>56.1</v>
      </c>
      <c r="H20" s="42">
        <v>160</v>
      </c>
      <c r="I20" s="42" t="s">
        <v>31</v>
      </c>
      <c r="J20" s="42"/>
      <c r="K20" s="42">
        <f t="shared" si="1"/>
        <v>8976</v>
      </c>
      <c r="L20" s="42"/>
      <c r="M20" s="42"/>
      <c r="N20" s="42"/>
      <c r="O20" s="42"/>
      <c r="P20" s="42"/>
      <c r="Q20" s="55"/>
    </row>
    <row r="21" ht="24" customHeight="1" spans="1:17">
      <c r="A21" s="42">
        <v>14</v>
      </c>
      <c r="B21" s="42"/>
      <c r="C21" s="42"/>
      <c r="D21" s="42"/>
      <c r="E21" s="42" t="s">
        <v>42</v>
      </c>
      <c r="F21" s="42"/>
      <c r="G21" s="42">
        <v>89</v>
      </c>
      <c r="H21" s="42">
        <v>200</v>
      </c>
      <c r="I21" s="42" t="s">
        <v>31</v>
      </c>
      <c r="J21" s="42"/>
      <c r="K21" s="42">
        <f t="shared" si="1"/>
        <v>17800</v>
      </c>
      <c r="L21" s="42"/>
      <c r="M21" s="42"/>
      <c r="N21" s="42"/>
      <c r="O21" s="42"/>
      <c r="P21" s="42"/>
      <c r="Q21" s="55"/>
    </row>
    <row r="22" s="39" customFormat="1" ht="24" customHeight="1" spans="1:17">
      <c r="A22" s="42">
        <v>15</v>
      </c>
      <c r="B22" s="42"/>
      <c r="C22" s="42"/>
      <c r="D22" s="42"/>
      <c r="E22" s="42"/>
      <c r="F22" s="42"/>
      <c r="G22" s="42">
        <v>1</v>
      </c>
      <c r="H22" s="42">
        <v>1200</v>
      </c>
      <c r="I22" s="42" t="s">
        <v>43</v>
      </c>
      <c r="J22" s="42"/>
      <c r="K22" s="42">
        <f t="shared" si="1"/>
        <v>1200</v>
      </c>
      <c r="L22" s="42"/>
      <c r="M22" s="42"/>
      <c r="N22" s="42"/>
      <c r="O22" s="42"/>
      <c r="P22" s="42"/>
      <c r="Q22" s="55"/>
    </row>
    <row r="23" s="39" customFormat="1" ht="24" customHeight="1" spans="1:17">
      <c r="A23" s="42">
        <v>16</v>
      </c>
      <c r="B23" s="42"/>
      <c r="C23" s="42"/>
      <c r="D23" s="42"/>
      <c r="E23" s="42"/>
      <c r="F23" s="42"/>
      <c r="G23" s="42">
        <v>1</v>
      </c>
      <c r="H23" s="42">
        <v>400</v>
      </c>
      <c r="I23" s="42" t="s">
        <v>44</v>
      </c>
      <c r="J23" s="42"/>
      <c r="K23" s="42">
        <f t="shared" si="1"/>
        <v>400</v>
      </c>
      <c r="L23" s="42"/>
      <c r="M23" s="42"/>
      <c r="N23" s="42"/>
      <c r="O23" s="42"/>
      <c r="P23" s="42"/>
      <c r="Q23" s="55"/>
    </row>
    <row r="24" s="39" customFormat="1" ht="24" customHeight="1" spans="1:17">
      <c r="A24" s="42">
        <v>17</v>
      </c>
      <c r="B24" s="42"/>
      <c r="C24" s="42"/>
      <c r="D24" s="42"/>
      <c r="E24" s="42" t="s">
        <v>45</v>
      </c>
      <c r="F24" s="42"/>
      <c r="G24" s="42">
        <v>121.5</v>
      </c>
      <c r="H24" s="42">
        <v>5</v>
      </c>
      <c r="I24" s="42" t="s">
        <v>36</v>
      </c>
      <c r="J24" s="42"/>
      <c r="K24" s="42">
        <f t="shared" si="1"/>
        <v>607.5</v>
      </c>
      <c r="L24" s="42"/>
      <c r="M24" s="42"/>
      <c r="N24" s="42"/>
      <c r="O24" s="42"/>
      <c r="P24" s="42"/>
      <c r="Q24" s="55"/>
    </row>
    <row r="25" s="39" customFormat="1" ht="24" customHeight="1" spans="1:17">
      <c r="A25" s="42">
        <v>18</v>
      </c>
      <c r="B25" s="42"/>
      <c r="C25" s="42"/>
      <c r="D25" s="42"/>
      <c r="E25" s="42" t="s">
        <v>46</v>
      </c>
      <c r="F25" s="42"/>
      <c r="G25" s="42">
        <v>10.4</v>
      </c>
      <c r="H25" s="42">
        <v>60</v>
      </c>
      <c r="I25" s="42" t="s">
        <v>47</v>
      </c>
      <c r="J25" s="42"/>
      <c r="K25" s="42">
        <f t="shared" si="1"/>
        <v>624</v>
      </c>
      <c r="L25" s="42"/>
      <c r="M25" s="42"/>
      <c r="N25" s="42"/>
      <c r="O25" s="42"/>
      <c r="P25" s="42"/>
      <c r="Q25" s="55"/>
    </row>
    <row r="26" s="39" customFormat="1" ht="24" customHeight="1" spans="1:17">
      <c r="A26" s="42">
        <v>19</v>
      </c>
      <c r="B26" s="42"/>
      <c r="C26" s="42"/>
      <c r="D26" s="42"/>
      <c r="E26" s="42"/>
      <c r="F26" s="42"/>
      <c r="G26" s="42">
        <v>12</v>
      </c>
      <c r="H26" s="42">
        <v>800</v>
      </c>
      <c r="I26" s="42" t="s">
        <v>48</v>
      </c>
      <c r="J26" s="42"/>
      <c r="K26" s="42">
        <f t="shared" si="1"/>
        <v>9600</v>
      </c>
      <c r="L26" s="42"/>
      <c r="M26" s="42"/>
      <c r="N26" s="42"/>
      <c r="O26" s="42"/>
      <c r="P26" s="42"/>
      <c r="Q26" s="55"/>
    </row>
    <row r="27" s="39" customFormat="1" ht="24" customHeight="1" spans="1:17">
      <c r="A27" s="42">
        <v>20</v>
      </c>
      <c r="B27" s="44" t="s">
        <v>99</v>
      </c>
      <c r="C27" s="45" t="s">
        <v>49</v>
      </c>
      <c r="D27" s="46"/>
      <c r="E27" s="42" t="s">
        <v>50</v>
      </c>
      <c r="F27" s="42"/>
      <c r="G27" s="42">
        <v>23.73</v>
      </c>
      <c r="H27" s="42">
        <v>500</v>
      </c>
      <c r="I27" s="42" t="s">
        <v>28</v>
      </c>
      <c r="J27" s="42"/>
      <c r="K27" s="42">
        <f t="shared" si="1"/>
        <v>11865</v>
      </c>
      <c r="L27" s="42"/>
      <c r="M27" s="42">
        <f>SUM(K27:L36)</f>
        <v>124102</v>
      </c>
      <c r="N27" s="42"/>
      <c r="O27" s="41" t="s">
        <v>51</v>
      </c>
      <c r="P27" s="42"/>
      <c r="Q27" s="55"/>
    </row>
    <row r="28" s="39" customFormat="1" ht="24" customHeight="1" spans="1:17">
      <c r="A28" s="42">
        <v>21</v>
      </c>
      <c r="B28" s="47"/>
      <c r="C28" s="48"/>
      <c r="D28" s="49"/>
      <c r="E28" s="42" t="s">
        <v>52</v>
      </c>
      <c r="F28" s="42"/>
      <c r="G28" s="42">
        <v>59</v>
      </c>
      <c r="H28" s="42">
        <v>400</v>
      </c>
      <c r="I28" s="42" t="s">
        <v>31</v>
      </c>
      <c r="J28" s="42"/>
      <c r="K28" s="42">
        <f t="shared" si="1"/>
        <v>23600</v>
      </c>
      <c r="L28" s="42"/>
      <c r="M28" s="42"/>
      <c r="N28" s="42"/>
      <c r="O28" s="42"/>
      <c r="P28" s="42"/>
      <c r="Q28" s="55"/>
    </row>
    <row r="29" s="39" customFormat="1" ht="24" customHeight="1" spans="1:17">
      <c r="A29" s="42">
        <v>22</v>
      </c>
      <c r="B29" s="47"/>
      <c r="C29" s="48"/>
      <c r="D29" s="49"/>
      <c r="E29" s="42" t="s">
        <v>53</v>
      </c>
      <c r="F29" s="42"/>
      <c r="G29" s="42">
        <v>34.84</v>
      </c>
      <c r="H29" s="42">
        <v>1370</v>
      </c>
      <c r="I29" s="42" t="s">
        <v>54</v>
      </c>
      <c r="J29" s="42"/>
      <c r="K29" s="42">
        <f t="shared" si="1"/>
        <v>47730.8</v>
      </c>
      <c r="L29" s="42"/>
      <c r="M29" s="42"/>
      <c r="N29" s="42"/>
      <c r="O29" s="42"/>
      <c r="P29" s="42"/>
      <c r="Q29" s="55"/>
    </row>
    <row r="30" s="39" customFormat="1" ht="24" customHeight="1" spans="1:17">
      <c r="A30" s="42">
        <v>23</v>
      </c>
      <c r="B30" s="47"/>
      <c r="C30" s="48"/>
      <c r="D30" s="49"/>
      <c r="E30" s="42" t="s">
        <v>55</v>
      </c>
      <c r="F30" s="42"/>
      <c r="G30" s="42">
        <v>23.94</v>
      </c>
      <c r="H30" s="42">
        <v>1310</v>
      </c>
      <c r="I30" s="42" t="s">
        <v>54</v>
      </c>
      <c r="J30" s="42"/>
      <c r="K30" s="42">
        <f t="shared" si="1"/>
        <v>31361.4</v>
      </c>
      <c r="L30" s="42"/>
      <c r="M30" s="42"/>
      <c r="N30" s="42"/>
      <c r="O30" s="42"/>
      <c r="P30" s="42"/>
      <c r="Q30" s="55"/>
    </row>
    <row r="31" s="39" customFormat="1" ht="24" customHeight="1" spans="1:17">
      <c r="A31" s="42">
        <v>24</v>
      </c>
      <c r="B31" s="47"/>
      <c r="C31" s="48"/>
      <c r="D31" s="49"/>
      <c r="E31" s="42"/>
      <c r="F31" s="42"/>
      <c r="G31" s="42">
        <v>1</v>
      </c>
      <c r="H31" s="42">
        <v>1200</v>
      </c>
      <c r="I31" s="42" t="s">
        <v>56</v>
      </c>
      <c r="J31" s="42"/>
      <c r="K31" s="42">
        <f t="shared" si="1"/>
        <v>1200</v>
      </c>
      <c r="L31" s="42"/>
      <c r="M31" s="42"/>
      <c r="N31" s="42"/>
      <c r="O31" s="42"/>
      <c r="P31" s="42"/>
      <c r="Q31" s="55"/>
    </row>
    <row r="32" s="39" customFormat="1" ht="24" customHeight="1" spans="1:17">
      <c r="A32" s="42">
        <v>25</v>
      </c>
      <c r="B32" s="47"/>
      <c r="C32" s="48"/>
      <c r="D32" s="49"/>
      <c r="E32" s="42"/>
      <c r="F32" s="42"/>
      <c r="G32" s="42">
        <v>1</v>
      </c>
      <c r="H32" s="42">
        <v>800</v>
      </c>
      <c r="I32" s="42" t="s">
        <v>57</v>
      </c>
      <c r="J32" s="42"/>
      <c r="K32" s="42">
        <f t="shared" si="1"/>
        <v>800</v>
      </c>
      <c r="L32" s="42"/>
      <c r="M32" s="42"/>
      <c r="N32" s="42"/>
      <c r="O32" s="42"/>
      <c r="P32" s="42"/>
      <c r="Q32" s="55"/>
    </row>
    <row r="33" s="39" customFormat="1" ht="24" customHeight="1" spans="1:17">
      <c r="A33" s="42">
        <v>26</v>
      </c>
      <c r="B33" s="47"/>
      <c r="C33" s="48"/>
      <c r="D33" s="49"/>
      <c r="E33" s="42"/>
      <c r="F33" s="42"/>
      <c r="G33" s="42">
        <v>1</v>
      </c>
      <c r="H33" s="42">
        <v>400</v>
      </c>
      <c r="I33" s="42" t="s">
        <v>44</v>
      </c>
      <c r="J33" s="42"/>
      <c r="K33" s="42">
        <f t="shared" si="1"/>
        <v>400</v>
      </c>
      <c r="L33" s="42"/>
      <c r="M33" s="42"/>
      <c r="N33" s="42"/>
      <c r="O33" s="42"/>
      <c r="P33" s="42"/>
      <c r="Q33" s="55"/>
    </row>
    <row r="34" s="39" customFormat="1" ht="24" customHeight="1" spans="1:17">
      <c r="A34" s="42">
        <v>27</v>
      </c>
      <c r="B34" s="47"/>
      <c r="C34" s="48"/>
      <c r="D34" s="49"/>
      <c r="E34" s="42" t="s">
        <v>58</v>
      </c>
      <c r="F34" s="42"/>
      <c r="G34" s="42">
        <v>786</v>
      </c>
      <c r="H34" s="42">
        <v>4</v>
      </c>
      <c r="I34" s="42" t="s">
        <v>59</v>
      </c>
      <c r="J34" s="42"/>
      <c r="K34" s="42">
        <f t="shared" si="1"/>
        <v>3144</v>
      </c>
      <c r="L34" s="42"/>
      <c r="M34" s="42"/>
      <c r="N34" s="42"/>
      <c r="O34" s="42"/>
      <c r="P34" s="42"/>
      <c r="Q34" s="55"/>
    </row>
    <row r="35" s="39" customFormat="1" ht="24" customHeight="1" spans="1:17">
      <c r="A35" s="42">
        <v>28</v>
      </c>
      <c r="B35" s="47"/>
      <c r="C35" s="48"/>
      <c r="D35" s="49"/>
      <c r="E35" s="42" t="s">
        <v>60</v>
      </c>
      <c r="F35" s="42"/>
      <c r="G35" s="42">
        <v>46.68</v>
      </c>
      <c r="H35" s="42">
        <v>60</v>
      </c>
      <c r="I35" s="42" t="s">
        <v>61</v>
      </c>
      <c r="J35" s="42"/>
      <c r="K35" s="42">
        <f t="shared" si="1"/>
        <v>2800.8</v>
      </c>
      <c r="L35" s="42"/>
      <c r="M35" s="42"/>
      <c r="N35" s="42"/>
      <c r="O35" s="42"/>
      <c r="P35" s="42"/>
      <c r="Q35" s="55"/>
    </row>
    <row r="36" s="39" customFormat="1" ht="24" customHeight="1" spans="1:17">
      <c r="A36" s="42">
        <v>29</v>
      </c>
      <c r="B36" s="50"/>
      <c r="C36" s="51"/>
      <c r="D36" s="52"/>
      <c r="E36" s="42"/>
      <c r="F36" s="42"/>
      <c r="G36" s="42">
        <v>1</v>
      </c>
      <c r="H36" s="42">
        <v>1200</v>
      </c>
      <c r="I36" s="42" t="s">
        <v>37</v>
      </c>
      <c r="J36" s="42"/>
      <c r="K36" s="42">
        <f t="shared" si="1"/>
        <v>1200</v>
      </c>
      <c r="L36" s="42"/>
      <c r="M36" s="42"/>
      <c r="N36" s="42"/>
      <c r="O36" s="42"/>
      <c r="P36" s="42"/>
      <c r="Q36" s="55"/>
    </row>
    <row r="37" ht="24" customHeight="1" spans="1:16">
      <c r="A37" s="42">
        <v>30</v>
      </c>
      <c r="B37" s="41" t="s">
        <v>99</v>
      </c>
      <c r="C37" s="41" t="s">
        <v>62</v>
      </c>
      <c r="D37" s="41"/>
      <c r="E37" s="42" t="s">
        <v>63</v>
      </c>
      <c r="F37" s="42"/>
      <c r="G37" s="42">
        <v>4.4</v>
      </c>
      <c r="H37" s="42">
        <v>540</v>
      </c>
      <c r="I37" s="42" t="s">
        <v>28</v>
      </c>
      <c r="J37" s="42"/>
      <c r="K37" s="42">
        <f t="shared" si="1"/>
        <v>2376</v>
      </c>
      <c r="L37" s="42"/>
      <c r="M37" s="42">
        <f>SUM(K37:L48)</f>
        <v>47361.4</v>
      </c>
      <c r="N37" s="42"/>
      <c r="O37" s="41" t="s">
        <v>40</v>
      </c>
      <c r="P37" s="41"/>
    </row>
    <row r="38" ht="24" customHeight="1" spans="1:16">
      <c r="A38" s="42">
        <v>31</v>
      </c>
      <c r="B38" s="42"/>
      <c r="C38" s="41"/>
      <c r="D38" s="41"/>
      <c r="E38" s="42" t="s">
        <v>64</v>
      </c>
      <c r="F38" s="42"/>
      <c r="G38" s="42">
        <v>6.6</v>
      </c>
      <c r="H38" s="42">
        <v>540</v>
      </c>
      <c r="I38" s="42" t="s">
        <v>28</v>
      </c>
      <c r="J38" s="42"/>
      <c r="K38" s="42">
        <f t="shared" si="1"/>
        <v>3564</v>
      </c>
      <c r="L38" s="42"/>
      <c r="M38" s="42"/>
      <c r="N38" s="42"/>
      <c r="O38" s="41"/>
      <c r="P38" s="41"/>
    </row>
    <row r="39" ht="24" customHeight="1" spans="1:16">
      <c r="A39" s="42">
        <v>32</v>
      </c>
      <c r="B39" s="42"/>
      <c r="C39" s="41"/>
      <c r="D39" s="41"/>
      <c r="E39" s="42" t="s">
        <v>65</v>
      </c>
      <c r="F39" s="42"/>
      <c r="G39" s="42">
        <v>33.54</v>
      </c>
      <c r="H39" s="42">
        <v>620</v>
      </c>
      <c r="I39" s="42" t="s">
        <v>28</v>
      </c>
      <c r="J39" s="42"/>
      <c r="K39" s="42">
        <f t="shared" si="1"/>
        <v>20794.8</v>
      </c>
      <c r="L39" s="42"/>
      <c r="M39" s="42"/>
      <c r="N39" s="42"/>
      <c r="O39" s="41"/>
      <c r="P39" s="41"/>
    </row>
    <row r="40" ht="24" customHeight="1" spans="1:16">
      <c r="A40" s="42">
        <v>33</v>
      </c>
      <c r="B40" s="42"/>
      <c r="C40" s="41"/>
      <c r="D40" s="41"/>
      <c r="E40" s="42" t="s">
        <v>66</v>
      </c>
      <c r="F40" s="42"/>
      <c r="G40" s="42">
        <v>29.37</v>
      </c>
      <c r="H40" s="42">
        <v>200</v>
      </c>
      <c r="I40" s="42" t="s">
        <v>31</v>
      </c>
      <c r="J40" s="42"/>
      <c r="K40" s="42">
        <f t="shared" si="1"/>
        <v>5874</v>
      </c>
      <c r="L40" s="42"/>
      <c r="M40" s="42"/>
      <c r="N40" s="42"/>
      <c r="O40" s="41"/>
      <c r="P40" s="41"/>
    </row>
    <row r="41" ht="24" customHeight="1" spans="1:16">
      <c r="A41" s="42">
        <v>34</v>
      </c>
      <c r="B41" s="42"/>
      <c r="C41" s="41"/>
      <c r="D41" s="41"/>
      <c r="E41" s="42" t="s">
        <v>67</v>
      </c>
      <c r="F41" s="42"/>
      <c r="G41" s="42">
        <v>31.96</v>
      </c>
      <c r="H41" s="42">
        <v>60</v>
      </c>
      <c r="I41" s="42" t="s">
        <v>68</v>
      </c>
      <c r="J41" s="42"/>
      <c r="K41" s="42">
        <f t="shared" si="1"/>
        <v>1917.6</v>
      </c>
      <c r="L41" s="42"/>
      <c r="M41" s="42"/>
      <c r="N41" s="42"/>
      <c r="O41" s="41"/>
      <c r="P41" s="41"/>
    </row>
    <row r="42" ht="24" customHeight="1" spans="1:16">
      <c r="A42" s="42">
        <v>35</v>
      </c>
      <c r="B42" s="42"/>
      <c r="C42" s="41"/>
      <c r="D42" s="41"/>
      <c r="E42" s="42" t="s">
        <v>69</v>
      </c>
      <c r="F42" s="42"/>
      <c r="G42" s="42">
        <v>183.7</v>
      </c>
      <c r="H42" s="42">
        <v>30</v>
      </c>
      <c r="I42" s="42" t="s">
        <v>70</v>
      </c>
      <c r="J42" s="42"/>
      <c r="K42" s="42">
        <f t="shared" si="1"/>
        <v>5511</v>
      </c>
      <c r="L42" s="42"/>
      <c r="M42" s="42"/>
      <c r="N42" s="42"/>
      <c r="O42" s="41"/>
      <c r="P42" s="41"/>
    </row>
    <row r="43" ht="24" customHeight="1" spans="1:16">
      <c r="A43" s="42">
        <v>36</v>
      </c>
      <c r="B43" s="42"/>
      <c r="C43" s="41"/>
      <c r="D43" s="41"/>
      <c r="E43" s="42" t="s">
        <v>71</v>
      </c>
      <c r="F43" s="42"/>
      <c r="G43" s="42">
        <v>20.79</v>
      </c>
      <c r="H43" s="42">
        <v>100</v>
      </c>
      <c r="I43" s="42" t="s">
        <v>72</v>
      </c>
      <c r="J43" s="42"/>
      <c r="K43" s="42">
        <f t="shared" si="1"/>
        <v>2079</v>
      </c>
      <c r="L43" s="42"/>
      <c r="M43" s="42"/>
      <c r="N43" s="42"/>
      <c r="O43" s="41"/>
      <c r="P43" s="41"/>
    </row>
    <row r="44" ht="24" customHeight="1" spans="1:16">
      <c r="A44" s="42">
        <v>37</v>
      </c>
      <c r="B44" s="42"/>
      <c r="C44" s="41"/>
      <c r="D44" s="41"/>
      <c r="E44" s="42" t="s">
        <v>73</v>
      </c>
      <c r="F44" s="42"/>
      <c r="G44" s="42">
        <v>7.8</v>
      </c>
      <c r="H44" s="42">
        <v>100</v>
      </c>
      <c r="I44" s="42" t="s">
        <v>72</v>
      </c>
      <c r="J44" s="42"/>
      <c r="K44" s="42">
        <f t="shared" si="1"/>
        <v>780</v>
      </c>
      <c r="L44" s="42"/>
      <c r="M44" s="42"/>
      <c r="N44" s="42"/>
      <c r="O44" s="41"/>
      <c r="P44" s="41"/>
    </row>
    <row r="45" ht="24" customHeight="1" spans="1:16">
      <c r="A45" s="42">
        <v>38</v>
      </c>
      <c r="B45" s="42"/>
      <c r="C45" s="41"/>
      <c r="D45" s="41"/>
      <c r="E45" s="42"/>
      <c r="F45" s="42"/>
      <c r="G45" s="42">
        <v>1</v>
      </c>
      <c r="H45" s="42">
        <v>800</v>
      </c>
      <c r="I45" s="42" t="s">
        <v>57</v>
      </c>
      <c r="J45" s="42"/>
      <c r="K45" s="42">
        <f t="shared" si="1"/>
        <v>800</v>
      </c>
      <c r="L45" s="42"/>
      <c r="M45" s="42"/>
      <c r="N45" s="42"/>
      <c r="O45" s="41"/>
      <c r="P45" s="41"/>
    </row>
    <row r="46" ht="24" customHeight="1" spans="1:16">
      <c r="A46" s="42">
        <v>39</v>
      </c>
      <c r="B46" s="42"/>
      <c r="C46" s="41"/>
      <c r="D46" s="41"/>
      <c r="E46" s="42"/>
      <c r="F46" s="42"/>
      <c r="G46" s="42">
        <v>1</v>
      </c>
      <c r="H46" s="42">
        <v>400</v>
      </c>
      <c r="I46" s="42" t="s">
        <v>44</v>
      </c>
      <c r="J46" s="42"/>
      <c r="K46" s="42">
        <f t="shared" si="1"/>
        <v>400</v>
      </c>
      <c r="L46" s="42"/>
      <c r="M46" s="42"/>
      <c r="N46" s="42"/>
      <c r="O46" s="41"/>
      <c r="P46" s="41"/>
    </row>
    <row r="47" ht="24" customHeight="1" spans="1:16">
      <c r="A47" s="42">
        <v>40</v>
      </c>
      <c r="B47" s="42"/>
      <c r="C47" s="41"/>
      <c r="D47" s="41"/>
      <c r="E47" s="42"/>
      <c r="F47" s="42"/>
      <c r="G47" s="42">
        <v>1</v>
      </c>
      <c r="H47" s="42">
        <v>1200</v>
      </c>
      <c r="I47" s="42" t="s">
        <v>56</v>
      </c>
      <c r="J47" s="42"/>
      <c r="K47" s="42">
        <f t="shared" si="1"/>
        <v>1200</v>
      </c>
      <c r="L47" s="42"/>
      <c r="M47" s="42"/>
      <c r="N47" s="42"/>
      <c r="O47" s="41"/>
      <c r="P47" s="41"/>
    </row>
    <row r="48" ht="24" customHeight="1" spans="1:16">
      <c r="A48" s="42">
        <v>41</v>
      </c>
      <c r="B48" s="42"/>
      <c r="C48" s="41"/>
      <c r="D48" s="41"/>
      <c r="E48" s="42" t="s">
        <v>74</v>
      </c>
      <c r="F48" s="42"/>
      <c r="G48" s="42">
        <v>413</v>
      </c>
      <c r="H48" s="42">
        <v>5</v>
      </c>
      <c r="I48" s="42" t="s">
        <v>36</v>
      </c>
      <c r="J48" s="42"/>
      <c r="K48" s="42">
        <f t="shared" si="1"/>
        <v>2065</v>
      </c>
      <c r="L48" s="42"/>
      <c r="M48" s="42"/>
      <c r="N48" s="42"/>
      <c r="O48" s="41"/>
      <c r="P48" s="41"/>
    </row>
    <row r="49" ht="24" customHeight="1" spans="1:16">
      <c r="A49" s="42">
        <v>42</v>
      </c>
      <c r="B49" s="41" t="s">
        <v>99</v>
      </c>
      <c r="C49" s="41" t="s">
        <v>62</v>
      </c>
      <c r="D49" s="41"/>
      <c r="E49" s="42" t="s">
        <v>75</v>
      </c>
      <c r="F49" s="42"/>
      <c r="G49" s="42">
        <v>63.64</v>
      </c>
      <c r="H49" s="42">
        <v>2330</v>
      </c>
      <c r="I49" s="42" t="s">
        <v>76</v>
      </c>
      <c r="J49" s="42"/>
      <c r="K49" s="53">
        <f t="shared" si="1"/>
        <v>148281.2</v>
      </c>
      <c r="L49" s="53"/>
      <c r="M49" s="42">
        <f>SUM(K49:L71)</f>
        <v>263923.2</v>
      </c>
      <c r="N49" s="42"/>
      <c r="O49" s="42" t="s">
        <v>40</v>
      </c>
      <c r="P49" s="42"/>
    </row>
    <row r="50" ht="24" customHeight="1" spans="1:16">
      <c r="A50" s="42">
        <v>43</v>
      </c>
      <c r="B50" s="42"/>
      <c r="C50" s="41"/>
      <c r="D50" s="41"/>
      <c r="E50" s="42" t="s">
        <v>77</v>
      </c>
      <c r="F50" s="42"/>
      <c r="G50" s="42">
        <v>14.85</v>
      </c>
      <c r="H50" s="42">
        <v>2000</v>
      </c>
      <c r="I50" s="42" t="s">
        <v>76</v>
      </c>
      <c r="J50" s="42"/>
      <c r="K50" s="53">
        <f t="shared" si="1"/>
        <v>29700</v>
      </c>
      <c r="L50" s="53"/>
      <c r="M50" s="42"/>
      <c r="N50" s="42"/>
      <c r="O50" s="42"/>
      <c r="P50" s="42"/>
    </row>
    <row r="51" ht="24" customHeight="1" spans="1:16">
      <c r="A51" s="42">
        <v>44</v>
      </c>
      <c r="B51" s="42"/>
      <c r="C51" s="41"/>
      <c r="D51" s="41"/>
      <c r="E51" s="42" t="s">
        <v>78</v>
      </c>
      <c r="F51" s="42"/>
      <c r="G51" s="42">
        <v>51.8</v>
      </c>
      <c r="H51" s="42">
        <v>310</v>
      </c>
      <c r="I51" s="42" t="s">
        <v>31</v>
      </c>
      <c r="J51" s="42"/>
      <c r="K51" s="53">
        <f t="shared" si="1"/>
        <v>16058</v>
      </c>
      <c r="L51" s="53"/>
      <c r="M51" s="42"/>
      <c r="N51" s="42"/>
      <c r="O51" s="42"/>
      <c r="P51" s="42"/>
    </row>
    <row r="52" ht="24" customHeight="1" spans="1:16">
      <c r="A52" s="42">
        <v>45</v>
      </c>
      <c r="B52" s="42"/>
      <c r="C52" s="41"/>
      <c r="D52" s="41"/>
      <c r="E52" s="42" t="s">
        <v>79</v>
      </c>
      <c r="F52" s="42"/>
      <c r="G52" s="42">
        <v>55.8</v>
      </c>
      <c r="H52" s="42">
        <v>60</v>
      </c>
      <c r="I52" s="42" t="s">
        <v>68</v>
      </c>
      <c r="J52" s="42"/>
      <c r="K52" s="53">
        <f t="shared" si="1"/>
        <v>3348</v>
      </c>
      <c r="L52" s="53"/>
      <c r="M52" s="42"/>
      <c r="N52" s="42"/>
      <c r="O52" s="42"/>
      <c r="P52" s="42"/>
    </row>
    <row r="53" ht="24" customHeight="1" spans="1:16">
      <c r="A53" s="42">
        <v>46</v>
      </c>
      <c r="B53" s="42"/>
      <c r="C53" s="41"/>
      <c r="D53" s="41"/>
      <c r="E53" s="42" t="s">
        <v>80</v>
      </c>
      <c r="F53" s="42"/>
      <c r="G53" s="42">
        <v>26</v>
      </c>
      <c r="H53" s="42">
        <v>600</v>
      </c>
      <c r="I53" s="42" t="s">
        <v>81</v>
      </c>
      <c r="J53" s="42"/>
      <c r="K53" s="53">
        <f t="shared" si="1"/>
        <v>15600</v>
      </c>
      <c r="L53" s="53"/>
      <c r="M53" s="42"/>
      <c r="N53" s="42"/>
      <c r="O53" s="42"/>
      <c r="P53" s="42"/>
    </row>
    <row r="54" ht="24" customHeight="1" spans="1:16">
      <c r="A54" s="42">
        <v>47</v>
      </c>
      <c r="B54" s="42"/>
      <c r="C54" s="41"/>
      <c r="D54" s="41"/>
      <c r="E54" s="42"/>
      <c r="F54" s="42"/>
      <c r="G54" s="42">
        <v>1</v>
      </c>
      <c r="H54" s="42">
        <v>1200</v>
      </c>
      <c r="I54" s="42" t="s">
        <v>37</v>
      </c>
      <c r="J54" s="42"/>
      <c r="K54" s="53">
        <f t="shared" si="1"/>
        <v>1200</v>
      </c>
      <c r="L54" s="53"/>
      <c r="M54" s="42"/>
      <c r="N54" s="42"/>
      <c r="O54" s="42"/>
      <c r="P54" s="42"/>
    </row>
    <row r="55" ht="24" customHeight="1" spans="1:16">
      <c r="A55" s="42">
        <v>48</v>
      </c>
      <c r="B55" s="42"/>
      <c r="C55" s="41"/>
      <c r="D55" s="41"/>
      <c r="E55" s="42" t="s">
        <v>45</v>
      </c>
      <c r="F55" s="42"/>
      <c r="G55" s="42">
        <v>913</v>
      </c>
      <c r="H55" s="42">
        <v>5</v>
      </c>
      <c r="I55" s="42" t="s">
        <v>36</v>
      </c>
      <c r="J55" s="42"/>
      <c r="K55" s="53">
        <f t="shared" si="1"/>
        <v>4565</v>
      </c>
      <c r="L55" s="53"/>
      <c r="M55" s="42"/>
      <c r="N55" s="42"/>
      <c r="O55" s="42"/>
      <c r="P55" s="42"/>
    </row>
    <row r="56" ht="24" customHeight="1" spans="1:16">
      <c r="A56" s="42">
        <v>49</v>
      </c>
      <c r="B56" s="42"/>
      <c r="C56" s="41"/>
      <c r="D56" s="41"/>
      <c r="E56" s="42" t="s">
        <v>82</v>
      </c>
      <c r="F56" s="42"/>
      <c r="G56" s="42">
        <v>56</v>
      </c>
      <c r="H56" s="42">
        <v>80</v>
      </c>
      <c r="I56" s="42" t="s">
        <v>61</v>
      </c>
      <c r="J56" s="42"/>
      <c r="K56" s="53">
        <f t="shared" si="1"/>
        <v>4480</v>
      </c>
      <c r="L56" s="53"/>
      <c r="M56" s="42"/>
      <c r="N56" s="42"/>
      <c r="O56" s="42"/>
      <c r="P56" s="42"/>
    </row>
    <row r="57" ht="24" customHeight="1" spans="1:16">
      <c r="A57" s="42">
        <v>50</v>
      </c>
      <c r="B57" s="42"/>
      <c r="C57" s="41"/>
      <c r="D57" s="41"/>
      <c r="E57" s="42" t="s">
        <v>83</v>
      </c>
      <c r="F57" s="42"/>
      <c r="G57" s="42">
        <v>31.5</v>
      </c>
      <c r="H57" s="42">
        <v>30</v>
      </c>
      <c r="I57" s="42" t="s">
        <v>36</v>
      </c>
      <c r="J57" s="42"/>
      <c r="K57" s="53">
        <f t="shared" si="1"/>
        <v>945</v>
      </c>
      <c r="L57" s="53"/>
      <c r="M57" s="42"/>
      <c r="N57" s="42"/>
      <c r="O57" s="42"/>
      <c r="P57" s="42"/>
    </row>
    <row r="58" ht="24" customHeight="1" spans="1:16">
      <c r="A58" s="42">
        <v>51</v>
      </c>
      <c r="B58" s="42"/>
      <c r="C58" s="41"/>
      <c r="D58" s="41"/>
      <c r="E58" s="42" t="s">
        <v>46</v>
      </c>
      <c r="F58" s="42"/>
      <c r="G58" s="42">
        <v>41.3</v>
      </c>
      <c r="H58" s="42">
        <v>60</v>
      </c>
      <c r="I58" s="42" t="s">
        <v>47</v>
      </c>
      <c r="J58" s="42"/>
      <c r="K58" s="53">
        <f t="shared" si="1"/>
        <v>2478</v>
      </c>
      <c r="L58" s="53"/>
      <c r="M58" s="42"/>
      <c r="N58" s="42"/>
      <c r="O58" s="42"/>
      <c r="P58" s="42"/>
    </row>
    <row r="59" ht="24" customHeight="1" spans="1:16">
      <c r="A59" s="42">
        <v>52</v>
      </c>
      <c r="B59" s="42"/>
      <c r="C59" s="41"/>
      <c r="D59" s="41"/>
      <c r="E59" s="42" t="s">
        <v>84</v>
      </c>
      <c r="F59" s="42"/>
      <c r="G59" s="42">
        <v>9.4</v>
      </c>
      <c r="H59" s="42">
        <v>180</v>
      </c>
      <c r="I59" s="42" t="s">
        <v>47</v>
      </c>
      <c r="J59" s="42"/>
      <c r="K59" s="53">
        <f t="shared" si="1"/>
        <v>1692</v>
      </c>
      <c r="L59" s="53"/>
      <c r="M59" s="42"/>
      <c r="N59" s="42"/>
      <c r="O59" s="42"/>
      <c r="P59" s="42"/>
    </row>
    <row r="60" ht="24" customHeight="1" spans="1:16">
      <c r="A60" s="42">
        <v>53</v>
      </c>
      <c r="B60" s="42"/>
      <c r="C60" s="41"/>
      <c r="D60" s="41"/>
      <c r="E60" s="42"/>
      <c r="F60" s="42"/>
      <c r="G60" s="42">
        <v>1</v>
      </c>
      <c r="H60" s="42">
        <v>800</v>
      </c>
      <c r="I60" s="42" t="s">
        <v>57</v>
      </c>
      <c r="J60" s="42"/>
      <c r="K60" s="53">
        <f t="shared" si="1"/>
        <v>800</v>
      </c>
      <c r="L60" s="53"/>
      <c r="M60" s="42"/>
      <c r="N60" s="42"/>
      <c r="O60" s="42"/>
      <c r="P60" s="42"/>
    </row>
    <row r="61" ht="24" customHeight="1" spans="1:16">
      <c r="A61" s="42">
        <v>54</v>
      </c>
      <c r="B61" s="42"/>
      <c r="C61" s="41"/>
      <c r="D61" s="41"/>
      <c r="E61" s="42"/>
      <c r="F61" s="42"/>
      <c r="G61" s="42">
        <v>1</v>
      </c>
      <c r="H61" s="42">
        <v>400</v>
      </c>
      <c r="I61" s="42" t="s">
        <v>44</v>
      </c>
      <c r="J61" s="42"/>
      <c r="K61" s="53">
        <f t="shared" si="1"/>
        <v>400</v>
      </c>
      <c r="L61" s="53"/>
      <c r="M61" s="42"/>
      <c r="N61" s="42"/>
      <c r="O61" s="42"/>
      <c r="P61" s="42"/>
    </row>
    <row r="62" ht="24" customHeight="1" spans="1:16">
      <c r="A62" s="42">
        <v>55</v>
      </c>
      <c r="B62" s="42"/>
      <c r="C62" s="41"/>
      <c r="D62" s="41"/>
      <c r="E62" s="42"/>
      <c r="F62" s="42"/>
      <c r="G62" s="42">
        <v>1</v>
      </c>
      <c r="H62" s="42">
        <v>1200</v>
      </c>
      <c r="I62" s="42" t="s">
        <v>56</v>
      </c>
      <c r="J62" s="42"/>
      <c r="K62" s="53">
        <f t="shared" si="1"/>
        <v>1200</v>
      </c>
      <c r="L62" s="53"/>
      <c r="M62" s="42"/>
      <c r="N62" s="42"/>
      <c r="O62" s="42"/>
      <c r="P62" s="42"/>
    </row>
    <row r="63" ht="24" customHeight="1" spans="1:16">
      <c r="A63" s="42">
        <v>56</v>
      </c>
      <c r="B63" s="42"/>
      <c r="C63" s="41"/>
      <c r="D63" s="41"/>
      <c r="E63" s="42"/>
      <c r="F63" s="42"/>
      <c r="G63" s="42">
        <v>1</v>
      </c>
      <c r="H63" s="42">
        <v>400</v>
      </c>
      <c r="I63" s="42" t="s">
        <v>85</v>
      </c>
      <c r="J63" s="42"/>
      <c r="K63" s="53">
        <f t="shared" si="1"/>
        <v>400</v>
      </c>
      <c r="L63" s="53"/>
      <c r="M63" s="42"/>
      <c r="N63" s="42"/>
      <c r="O63" s="42"/>
      <c r="P63" s="42"/>
    </row>
    <row r="64" ht="24" customHeight="1" spans="1:16">
      <c r="A64" s="42">
        <v>57</v>
      </c>
      <c r="B64" s="41" t="s">
        <v>99</v>
      </c>
      <c r="C64" s="41" t="s">
        <v>62</v>
      </c>
      <c r="D64" s="41"/>
      <c r="E64" s="42"/>
      <c r="F64" s="42"/>
      <c r="G64" s="42">
        <v>1</v>
      </c>
      <c r="H64" s="42">
        <v>2000</v>
      </c>
      <c r="I64" s="42" t="s">
        <v>86</v>
      </c>
      <c r="J64" s="42"/>
      <c r="K64" s="53">
        <f t="shared" si="1"/>
        <v>2000</v>
      </c>
      <c r="L64" s="53"/>
      <c r="M64" s="42"/>
      <c r="N64" s="42"/>
      <c r="O64" s="42"/>
      <c r="P64" s="42"/>
    </row>
    <row r="65" ht="24" customHeight="1" spans="1:16">
      <c r="A65" s="42">
        <v>58</v>
      </c>
      <c r="B65" s="42"/>
      <c r="C65" s="41"/>
      <c r="D65" s="41"/>
      <c r="E65" s="42"/>
      <c r="F65" s="42"/>
      <c r="G65" s="42">
        <v>63.64</v>
      </c>
      <c r="H65" s="42">
        <v>250</v>
      </c>
      <c r="I65" s="42" t="s">
        <v>87</v>
      </c>
      <c r="J65" s="42"/>
      <c r="K65" s="53">
        <f t="shared" si="1"/>
        <v>15910</v>
      </c>
      <c r="L65" s="53"/>
      <c r="M65" s="42"/>
      <c r="N65" s="42"/>
      <c r="O65" s="42"/>
      <c r="P65" s="42"/>
    </row>
    <row r="66" ht="24" customHeight="1" spans="1:16">
      <c r="A66" s="42">
        <v>59</v>
      </c>
      <c r="B66" s="42"/>
      <c r="C66" s="41"/>
      <c r="D66" s="41"/>
      <c r="E66" s="42" t="s">
        <v>88</v>
      </c>
      <c r="F66" s="42"/>
      <c r="G66" s="42">
        <v>16</v>
      </c>
      <c r="H66" s="42">
        <v>80</v>
      </c>
      <c r="I66" s="42" t="s">
        <v>89</v>
      </c>
      <c r="J66" s="42"/>
      <c r="K66" s="53">
        <f t="shared" si="1"/>
        <v>1280</v>
      </c>
      <c r="L66" s="53"/>
      <c r="M66" s="42"/>
      <c r="N66" s="42"/>
      <c r="O66" s="42"/>
      <c r="P66" s="42"/>
    </row>
    <row r="67" ht="24" customHeight="1" spans="1:16">
      <c r="A67" s="42">
        <v>60</v>
      </c>
      <c r="B67" s="42"/>
      <c r="C67" s="41"/>
      <c r="D67" s="41"/>
      <c r="E67" s="42" t="s">
        <v>90</v>
      </c>
      <c r="F67" s="42"/>
      <c r="G67" s="42">
        <v>158.5</v>
      </c>
      <c r="H67" s="42">
        <v>60</v>
      </c>
      <c r="I67" s="42" t="s">
        <v>61</v>
      </c>
      <c r="J67" s="42"/>
      <c r="K67" s="53">
        <f t="shared" si="1"/>
        <v>9510</v>
      </c>
      <c r="L67" s="53"/>
      <c r="M67" s="42"/>
      <c r="N67" s="42"/>
      <c r="O67" s="42"/>
      <c r="P67" s="42"/>
    </row>
    <row r="68" ht="24" customHeight="1" spans="1:16">
      <c r="A68" s="42">
        <v>61</v>
      </c>
      <c r="B68" s="42"/>
      <c r="C68" s="41"/>
      <c r="D68" s="41"/>
      <c r="E68" s="42" t="s">
        <v>91</v>
      </c>
      <c r="F68" s="42"/>
      <c r="G68" s="42">
        <v>4.1</v>
      </c>
      <c r="H68" s="42">
        <v>80</v>
      </c>
      <c r="I68" s="42" t="s">
        <v>17</v>
      </c>
      <c r="J68" s="42"/>
      <c r="K68" s="53">
        <f t="shared" si="1"/>
        <v>328</v>
      </c>
      <c r="L68" s="53"/>
      <c r="M68" s="42"/>
      <c r="N68" s="42"/>
      <c r="O68" s="42"/>
      <c r="P68" s="42"/>
    </row>
    <row r="69" ht="24" customHeight="1" spans="1:16">
      <c r="A69" s="42">
        <v>62</v>
      </c>
      <c r="B69" s="42"/>
      <c r="C69" s="41"/>
      <c r="D69" s="41"/>
      <c r="E69" s="42" t="s">
        <v>92</v>
      </c>
      <c r="F69" s="42"/>
      <c r="G69" s="42">
        <v>3.1</v>
      </c>
      <c r="H69" s="42">
        <v>80</v>
      </c>
      <c r="I69" s="42" t="s">
        <v>17</v>
      </c>
      <c r="J69" s="42"/>
      <c r="K69" s="53">
        <f t="shared" si="1"/>
        <v>248</v>
      </c>
      <c r="L69" s="53"/>
      <c r="M69" s="42"/>
      <c r="N69" s="42"/>
      <c r="O69" s="42"/>
      <c r="P69" s="42"/>
    </row>
    <row r="70" ht="24" customHeight="1" spans="1:16">
      <c r="A70" s="42">
        <v>63</v>
      </c>
      <c r="B70" s="42"/>
      <c r="C70" s="41"/>
      <c r="D70" s="41"/>
      <c r="E70" s="42" t="s">
        <v>93</v>
      </c>
      <c r="F70" s="42"/>
      <c r="G70" s="42">
        <v>1</v>
      </c>
      <c r="H70" s="42">
        <v>1500</v>
      </c>
      <c r="I70" s="42" t="s">
        <v>94</v>
      </c>
      <c r="J70" s="42"/>
      <c r="K70" s="53">
        <f t="shared" si="1"/>
        <v>1500</v>
      </c>
      <c r="L70" s="53"/>
      <c r="M70" s="42"/>
      <c r="N70" s="42"/>
      <c r="O70" s="42"/>
      <c r="P70" s="42"/>
    </row>
    <row r="71" ht="24" customHeight="1" spans="1:16">
      <c r="A71" s="42">
        <v>64</v>
      </c>
      <c r="B71" s="42"/>
      <c r="C71" s="41"/>
      <c r="D71" s="41"/>
      <c r="E71" s="42"/>
      <c r="F71" s="42"/>
      <c r="G71" s="42">
        <v>1</v>
      </c>
      <c r="H71" s="42">
        <v>2000</v>
      </c>
      <c r="I71" s="42" t="s">
        <v>95</v>
      </c>
      <c r="J71" s="42"/>
      <c r="K71" s="53">
        <f t="shared" si="1"/>
        <v>2000</v>
      </c>
      <c r="L71" s="53"/>
      <c r="M71" s="42"/>
      <c r="N71" s="42"/>
      <c r="O71" s="42"/>
      <c r="P71" s="42"/>
    </row>
    <row r="72" ht="18" customHeight="1" spans="1:16">
      <c r="A72" s="56" t="s">
        <v>96</v>
      </c>
      <c r="B72" s="56"/>
      <c r="C72" s="56">
        <v>1589792.98</v>
      </c>
      <c r="D72" s="56"/>
      <c r="E72" s="56"/>
      <c r="F72" s="56"/>
      <c r="G72" s="56"/>
      <c r="H72" s="56"/>
      <c r="I72" s="56"/>
      <c r="J72" s="56"/>
      <c r="K72" s="56"/>
      <c r="L72" s="56"/>
      <c r="M72" s="42">
        <f>SUM(M8:N71)</f>
        <v>1566044.5</v>
      </c>
      <c r="N72" s="42"/>
      <c r="O72" s="42"/>
      <c r="P72" s="42"/>
    </row>
    <row r="73" ht="18" customHeight="1" spans="1:16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42"/>
      <c r="N73" s="42"/>
      <c r="O73" s="42"/>
      <c r="P73" s="42"/>
    </row>
  </sheetData>
  <mergeCells count="237">
    <mergeCell ref="E8:F8"/>
    <mergeCell ref="I8:J8"/>
    <mergeCell ref="K8:L8"/>
    <mergeCell ref="E9:F9"/>
    <mergeCell ref="I9:J9"/>
    <mergeCell ref="K9:L9"/>
    <mergeCell ref="E10:F10"/>
    <mergeCell ref="I10:J10"/>
    <mergeCell ref="K10:L10"/>
    <mergeCell ref="O10:P10"/>
    <mergeCell ref="E11:F11"/>
    <mergeCell ref="I11:J11"/>
    <mergeCell ref="K11:L11"/>
    <mergeCell ref="O11:P11"/>
    <mergeCell ref="E12:F12"/>
    <mergeCell ref="I12:J12"/>
    <mergeCell ref="K12:L12"/>
    <mergeCell ref="E13:F13"/>
    <mergeCell ref="I13:J13"/>
    <mergeCell ref="K13:L13"/>
    <mergeCell ref="E14:F14"/>
    <mergeCell ref="I14:J14"/>
    <mergeCell ref="K14:L14"/>
    <mergeCell ref="E15:F15"/>
    <mergeCell ref="I15:J15"/>
    <mergeCell ref="K15:L15"/>
    <mergeCell ref="E16:F16"/>
    <mergeCell ref="I16:J16"/>
    <mergeCell ref="K16:L16"/>
    <mergeCell ref="E17:F17"/>
    <mergeCell ref="I17:J17"/>
    <mergeCell ref="K17:L17"/>
    <mergeCell ref="E18:F18"/>
    <mergeCell ref="I18:J18"/>
    <mergeCell ref="K18:L18"/>
    <mergeCell ref="E19:F19"/>
    <mergeCell ref="I19:J19"/>
    <mergeCell ref="K19:L19"/>
    <mergeCell ref="E20:F20"/>
    <mergeCell ref="I20:J20"/>
    <mergeCell ref="K20:L20"/>
    <mergeCell ref="E21:F21"/>
    <mergeCell ref="I21:J21"/>
    <mergeCell ref="K21:L21"/>
    <mergeCell ref="E22:F22"/>
    <mergeCell ref="I22:J22"/>
    <mergeCell ref="K22:L22"/>
    <mergeCell ref="E23:F23"/>
    <mergeCell ref="I23:J23"/>
    <mergeCell ref="K23:L23"/>
    <mergeCell ref="E24:F24"/>
    <mergeCell ref="I24:J24"/>
    <mergeCell ref="K24:L24"/>
    <mergeCell ref="E25:F25"/>
    <mergeCell ref="I25:J25"/>
    <mergeCell ref="K25:L25"/>
    <mergeCell ref="E26:F26"/>
    <mergeCell ref="I26:J26"/>
    <mergeCell ref="K26:L26"/>
    <mergeCell ref="E27:F27"/>
    <mergeCell ref="I27:J27"/>
    <mergeCell ref="K27:L27"/>
    <mergeCell ref="E28:F28"/>
    <mergeCell ref="I28:J28"/>
    <mergeCell ref="K28:L28"/>
    <mergeCell ref="E29:F29"/>
    <mergeCell ref="I29:J29"/>
    <mergeCell ref="K29:L29"/>
    <mergeCell ref="E30:F30"/>
    <mergeCell ref="I30:J30"/>
    <mergeCell ref="K30:L30"/>
    <mergeCell ref="E31:F31"/>
    <mergeCell ref="I31:J31"/>
    <mergeCell ref="K31:L31"/>
    <mergeCell ref="E32:F32"/>
    <mergeCell ref="I32:J32"/>
    <mergeCell ref="K32:L32"/>
    <mergeCell ref="E33:F33"/>
    <mergeCell ref="I33:J33"/>
    <mergeCell ref="K33:L33"/>
    <mergeCell ref="E34:F34"/>
    <mergeCell ref="I34:J34"/>
    <mergeCell ref="K34:L34"/>
    <mergeCell ref="E35:F35"/>
    <mergeCell ref="I35:J35"/>
    <mergeCell ref="K35:L35"/>
    <mergeCell ref="E36:F36"/>
    <mergeCell ref="I36:J36"/>
    <mergeCell ref="K36:L36"/>
    <mergeCell ref="E37:F37"/>
    <mergeCell ref="I37:J37"/>
    <mergeCell ref="K37:L37"/>
    <mergeCell ref="E38:F38"/>
    <mergeCell ref="I38:J38"/>
    <mergeCell ref="K38:L38"/>
    <mergeCell ref="E39:F39"/>
    <mergeCell ref="I39:J39"/>
    <mergeCell ref="K39:L39"/>
    <mergeCell ref="E40:F40"/>
    <mergeCell ref="I40:J40"/>
    <mergeCell ref="K40:L40"/>
    <mergeCell ref="E41:F41"/>
    <mergeCell ref="I41:J41"/>
    <mergeCell ref="K41:L41"/>
    <mergeCell ref="E42:F42"/>
    <mergeCell ref="I42:J42"/>
    <mergeCell ref="K42:L42"/>
    <mergeCell ref="E43:F43"/>
    <mergeCell ref="I43:J43"/>
    <mergeCell ref="K43:L43"/>
    <mergeCell ref="E44:F44"/>
    <mergeCell ref="I44:J44"/>
    <mergeCell ref="K44:L44"/>
    <mergeCell ref="E45:F45"/>
    <mergeCell ref="I45:J45"/>
    <mergeCell ref="K45:L45"/>
    <mergeCell ref="E46:F46"/>
    <mergeCell ref="I46:J46"/>
    <mergeCell ref="K46:L46"/>
    <mergeCell ref="E47:F47"/>
    <mergeCell ref="I47:J47"/>
    <mergeCell ref="K47:L47"/>
    <mergeCell ref="E48:F48"/>
    <mergeCell ref="I48:J48"/>
    <mergeCell ref="K48:L48"/>
    <mergeCell ref="E49:F49"/>
    <mergeCell ref="I49:J49"/>
    <mergeCell ref="K49:L49"/>
    <mergeCell ref="E50:F50"/>
    <mergeCell ref="I50:J50"/>
    <mergeCell ref="K50:L50"/>
    <mergeCell ref="E51:F51"/>
    <mergeCell ref="I51:J51"/>
    <mergeCell ref="K51:L51"/>
    <mergeCell ref="E52:F52"/>
    <mergeCell ref="I52:J52"/>
    <mergeCell ref="K52:L52"/>
    <mergeCell ref="E53:F53"/>
    <mergeCell ref="I53:J53"/>
    <mergeCell ref="K53:L53"/>
    <mergeCell ref="E54:F54"/>
    <mergeCell ref="I54:J54"/>
    <mergeCell ref="K54:L54"/>
    <mergeCell ref="E55:F55"/>
    <mergeCell ref="I55:J55"/>
    <mergeCell ref="K55:L55"/>
    <mergeCell ref="E56:F56"/>
    <mergeCell ref="I56:J56"/>
    <mergeCell ref="K56:L56"/>
    <mergeCell ref="E57:F57"/>
    <mergeCell ref="I57:J57"/>
    <mergeCell ref="K57:L57"/>
    <mergeCell ref="E58:F58"/>
    <mergeCell ref="I58:J58"/>
    <mergeCell ref="K58:L58"/>
    <mergeCell ref="E59:F59"/>
    <mergeCell ref="I59:J59"/>
    <mergeCell ref="K59:L59"/>
    <mergeCell ref="E60:F60"/>
    <mergeCell ref="I60:J60"/>
    <mergeCell ref="K60:L60"/>
    <mergeCell ref="E61:F61"/>
    <mergeCell ref="I61:J61"/>
    <mergeCell ref="K61:L61"/>
    <mergeCell ref="E62:F62"/>
    <mergeCell ref="I62:J62"/>
    <mergeCell ref="K62:L62"/>
    <mergeCell ref="E63:F63"/>
    <mergeCell ref="I63:J63"/>
    <mergeCell ref="K63:L63"/>
    <mergeCell ref="E64:F64"/>
    <mergeCell ref="I64:J64"/>
    <mergeCell ref="K64:L64"/>
    <mergeCell ref="E65:F65"/>
    <mergeCell ref="I65:J65"/>
    <mergeCell ref="K65:L65"/>
    <mergeCell ref="E66:F66"/>
    <mergeCell ref="I66:J66"/>
    <mergeCell ref="K66:L66"/>
    <mergeCell ref="E67:F67"/>
    <mergeCell ref="I67:J67"/>
    <mergeCell ref="K67:L67"/>
    <mergeCell ref="E68:F68"/>
    <mergeCell ref="I68:J68"/>
    <mergeCell ref="K68:L68"/>
    <mergeCell ref="E69:F69"/>
    <mergeCell ref="I69:J69"/>
    <mergeCell ref="K69:L69"/>
    <mergeCell ref="E70:F70"/>
    <mergeCell ref="I70:J70"/>
    <mergeCell ref="K70:L70"/>
    <mergeCell ref="E71:F71"/>
    <mergeCell ref="I71:J71"/>
    <mergeCell ref="K71:L71"/>
    <mergeCell ref="A6:A7"/>
    <mergeCell ref="B6:B7"/>
    <mergeCell ref="B8:B11"/>
    <mergeCell ref="B12:B18"/>
    <mergeCell ref="B19:B26"/>
    <mergeCell ref="B27:B36"/>
    <mergeCell ref="B37:B48"/>
    <mergeCell ref="B49:B63"/>
    <mergeCell ref="B64:B71"/>
    <mergeCell ref="G6:G7"/>
    <mergeCell ref="H6:H7"/>
    <mergeCell ref="A1:P5"/>
    <mergeCell ref="C6:D7"/>
    <mergeCell ref="E6:F7"/>
    <mergeCell ref="I6:J7"/>
    <mergeCell ref="K6:L7"/>
    <mergeCell ref="M6:N7"/>
    <mergeCell ref="O6:P7"/>
    <mergeCell ref="C8:D9"/>
    <mergeCell ref="M8:N9"/>
    <mergeCell ref="O8:P9"/>
    <mergeCell ref="C10:D11"/>
    <mergeCell ref="M10:N11"/>
    <mergeCell ref="C12:D18"/>
    <mergeCell ref="M12:N18"/>
    <mergeCell ref="O12:P18"/>
    <mergeCell ref="C19:D26"/>
    <mergeCell ref="M19:N26"/>
    <mergeCell ref="O19:P26"/>
    <mergeCell ref="C27:D36"/>
    <mergeCell ref="M27:N36"/>
    <mergeCell ref="O27:P36"/>
    <mergeCell ref="C37:D48"/>
    <mergeCell ref="M37:N48"/>
    <mergeCell ref="O37:P48"/>
    <mergeCell ref="C49:D63"/>
    <mergeCell ref="M49:N71"/>
    <mergeCell ref="O49:P71"/>
    <mergeCell ref="C64:D71"/>
    <mergeCell ref="A72:B73"/>
    <mergeCell ref="M72:N73"/>
    <mergeCell ref="O72:P73"/>
    <mergeCell ref="C72:L7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A13" sqref="A13:G13"/>
    </sheetView>
  </sheetViews>
  <sheetFormatPr defaultColWidth="9" defaultRowHeight="13.5"/>
  <cols>
    <col min="1" max="1" width="4.75" customWidth="1"/>
    <col min="2" max="2" width="11.75" customWidth="1"/>
    <col min="3" max="3" width="9.125" customWidth="1"/>
    <col min="4" max="5" width="8.625" customWidth="1"/>
    <col min="6" max="6" width="10.5" customWidth="1"/>
    <col min="7" max="7" width="33.5" customWidth="1"/>
  </cols>
  <sheetData>
    <row r="1" ht="67" customHeight="1" spans="1:8">
      <c r="A1" s="21" t="s">
        <v>100</v>
      </c>
      <c r="B1" s="21"/>
      <c r="C1" s="21"/>
      <c r="D1" s="21"/>
      <c r="E1" s="21"/>
      <c r="F1" s="21"/>
      <c r="G1" s="21"/>
      <c r="H1" s="22"/>
    </row>
    <row r="2" s="1" customFormat="1" ht="27" customHeight="1" spans="1:7">
      <c r="A2" s="5" t="s">
        <v>1</v>
      </c>
      <c r="B2" s="5" t="s">
        <v>101</v>
      </c>
      <c r="C2" s="6" t="s">
        <v>102</v>
      </c>
      <c r="D2" s="7" t="s">
        <v>103</v>
      </c>
      <c r="E2" s="8"/>
      <c r="F2" s="23" t="s">
        <v>104</v>
      </c>
      <c r="G2" s="6" t="s">
        <v>105</v>
      </c>
    </row>
    <row r="3" s="1" customFormat="1" ht="27" customHeight="1" spans="1:7">
      <c r="A3" s="10"/>
      <c r="B3" s="10"/>
      <c r="C3" s="11"/>
      <c r="D3" s="12" t="s">
        <v>106</v>
      </c>
      <c r="E3" s="13" t="s">
        <v>107</v>
      </c>
      <c r="F3" s="24"/>
      <c r="G3" s="11"/>
    </row>
    <row r="4" s="1" customFormat="1" ht="35" customHeight="1" spans="1:7">
      <c r="A4" s="25">
        <v>1</v>
      </c>
      <c r="B4" s="12" t="s">
        <v>108</v>
      </c>
      <c r="C4" s="16" t="s">
        <v>26</v>
      </c>
      <c r="D4" s="12"/>
      <c r="E4" s="26">
        <v>1772.11</v>
      </c>
      <c r="F4" s="27">
        <v>875515.4</v>
      </c>
      <c r="G4" s="12" t="s">
        <v>109</v>
      </c>
    </row>
    <row r="5" s="1" customFormat="1" ht="35" customHeight="1" spans="1:7">
      <c r="A5" s="25">
        <v>2</v>
      </c>
      <c r="B5" s="12" t="s">
        <v>108</v>
      </c>
      <c r="C5" s="28" t="s">
        <v>110</v>
      </c>
      <c r="D5" s="12"/>
      <c r="E5" s="29">
        <v>186.09</v>
      </c>
      <c r="F5" s="27">
        <v>259751.6</v>
      </c>
      <c r="G5" s="12" t="s">
        <v>109</v>
      </c>
    </row>
    <row r="6" s="1" customFormat="1" ht="35" customHeight="1" spans="1:7">
      <c r="A6" s="25">
        <v>3</v>
      </c>
      <c r="B6" s="12" t="s">
        <v>108</v>
      </c>
      <c r="C6" s="28" t="s">
        <v>49</v>
      </c>
      <c r="D6" s="12"/>
      <c r="E6" s="29">
        <v>141.51</v>
      </c>
      <c r="F6" s="27">
        <v>133172.94</v>
      </c>
      <c r="G6" s="12" t="s">
        <v>111</v>
      </c>
    </row>
    <row r="7" s="1" customFormat="1" ht="35" customHeight="1" spans="1:7">
      <c r="A7" s="25">
        <v>4</v>
      </c>
      <c r="B7" s="12" t="s">
        <v>108</v>
      </c>
      <c r="C7" s="28" t="s">
        <v>38</v>
      </c>
      <c r="D7" s="12"/>
      <c r="E7" s="29">
        <v>371.7</v>
      </c>
      <c r="F7" s="27">
        <v>206869.9</v>
      </c>
      <c r="G7" s="12" t="s">
        <v>109</v>
      </c>
    </row>
    <row r="8" s="1" customFormat="1" ht="35" customHeight="1" spans="1:7">
      <c r="A8" s="25">
        <v>5</v>
      </c>
      <c r="B8" s="12" t="s">
        <v>108</v>
      </c>
      <c r="C8" s="28" t="s">
        <v>112</v>
      </c>
      <c r="D8" s="12"/>
      <c r="E8" s="29">
        <v>318.22</v>
      </c>
      <c r="F8" s="27">
        <v>47368.3</v>
      </c>
      <c r="G8" s="12" t="s">
        <v>113</v>
      </c>
    </row>
    <row r="9" s="1" customFormat="1" ht="35" customHeight="1" spans="1:7">
      <c r="A9" s="25">
        <v>6</v>
      </c>
      <c r="B9" s="16" t="s">
        <v>114</v>
      </c>
      <c r="C9" s="28" t="s">
        <v>12</v>
      </c>
      <c r="D9" s="30"/>
      <c r="E9" s="28">
        <v>26.32</v>
      </c>
      <c r="F9" s="16">
        <v>11039</v>
      </c>
      <c r="G9" s="12" t="s">
        <v>115</v>
      </c>
    </row>
    <row r="10" s="1" customFormat="1" ht="35" customHeight="1" spans="1:7">
      <c r="A10" s="25">
        <v>7</v>
      </c>
      <c r="B10" s="16" t="s">
        <v>114</v>
      </c>
      <c r="C10" s="28" t="s">
        <v>18</v>
      </c>
      <c r="D10" s="12"/>
      <c r="E10" s="29">
        <v>30.07</v>
      </c>
      <c r="F10" s="27">
        <v>48439.78</v>
      </c>
      <c r="G10" s="12" t="s">
        <v>116</v>
      </c>
    </row>
    <row r="11" s="1" customFormat="1" ht="35" customHeight="1" spans="1:7">
      <c r="A11" s="25">
        <v>8</v>
      </c>
      <c r="B11" s="16" t="s">
        <v>114</v>
      </c>
      <c r="C11" s="28" t="s">
        <v>18</v>
      </c>
      <c r="D11" s="30">
        <v>18.5</v>
      </c>
      <c r="E11" s="31"/>
      <c r="F11" s="32">
        <v>239480</v>
      </c>
      <c r="G11" s="12" t="s">
        <v>117</v>
      </c>
    </row>
    <row r="12" s="1" customFormat="1" ht="35" customHeight="1" spans="1:7">
      <c r="A12" s="16"/>
      <c r="B12" s="12" t="s">
        <v>9</v>
      </c>
      <c r="C12" s="33"/>
      <c r="D12" s="28">
        <f>SUM(D4:D11)</f>
        <v>18.5</v>
      </c>
      <c r="E12" s="34">
        <f>SUM(E4:E11)</f>
        <v>2846.02</v>
      </c>
      <c r="F12" s="12">
        <f>SUM(F4:F11)</f>
        <v>1821636.92</v>
      </c>
      <c r="G12" s="25"/>
    </row>
    <row r="13" s="1" customFormat="1" ht="41" customHeight="1" spans="1:7">
      <c r="A13" s="35" t="s">
        <v>118</v>
      </c>
      <c r="B13" s="35"/>
      <c r="C13" s="35"/>
      <c r="D13" s="35"/>
      <c r="E13" s="35"/>
      <c r="F13" s="35"/>
      <c r="G13" s="35"/>
    </row>
    <row r="14" s="1" customFormat="1" ht="30" customHeight="1" spans="1:10">
      <c r="A14" s="35" t="s">
        <v>119</v>
      </c>
      <c r="B14" s="35"/>
      <c r="C14" s="35"/>
      <c r="D14" s="35"/>
      <c r="E14" s="35"/>
      <c r="F14" s="35"/>
      <c r="G14" s="35"/>
      <c r="H14" s="36"/>
      <c r="I14" s="36"/>
      <c r="J14" s="36"/>
    </row>
    <row r="15" s="1" customFormat="1" ht="32" customHeight="1" spans="1:10">
      <c r="A15" s="37" t="s">
        <v>120</v>
      </c>
      <c r="B15" s="37"/>
      <c r="C15" s="37"/>
      <c r="D15" s="38"/>
      <c r="E15" s="38"/>
      <c r="F15" s="37" t="s">
        <v>121</v>
      </c>
      <c r="G15" s="37"/>
      <c r="H15" s="38"/>
      <c r="I15" s="38"/>
      <c r="J15" s="38"/>
    </row>
    <row r="16" s="1" customFormat="1" ht="32" customHeight="1" spans="1:7">
      <c r="A16" s="37"/>
      <c r="B16" s="37"/>
      <c r="C16" s="37"/>
      <c r="F16" s="37"/>
      <c r="G16" s="37"/>
    </row>
    <row r="17" s="1" customFormat="1" ht="14.25"/>
  </sheetData>
  <mergeCells count="11">
    <mergeCell ref="A1:G1"/>
    <mergeCell ref="D2:E2"/>
    <mergeCell ref="A13:G13"/>
    <mergeCell ref="A14:G14"/>
    <mergeCell ref="A2:A3"/>
    <mergeCell ref="B2:B3"/>
    <mergeCell ref="C2:C3"/>
    <mergeCell ref="F2:F3"/>
    <mergeCell ref="G2:G3"/>
    <mergeCell ref="A15:C16"/>
    <mergeCell ref="F15:G16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topLeftCell="A8" workbookViewId="0">
      <selection activeCell="A21" sqref="A21:G21"/>
    </sheetView>
  </sheetViews>
  <sheetFormatPr defaultColWidth="9" defaultRowHeight="13.5" outlineLevelCol="6"/>
  <cols>
    <col min="1" max="1" width="3.875" customWidth="1"/>
    <col min="2" max="2" width="13.25" customWidth="1"/>
    <col min="3" max="3" width="7.375" customWidth="1"/>
    <col min="4" max="5" width="8.25" customWidth="1"/>
    <col min="6" max="6" width="8.125" customWidth="1"/>
    <col min="7" max="7" width="38" customWidth="1"/>
  </cols>
  <sheetData>
    <row r="1" ht="65" customHeight="1" spans="1:7">
      <c r="A1" s="3" t="s">
        <v>122</v>
      </c>
      <c r="B1" s="4"/>
      <c r="C1" s="4"/>
      <c r="D1" s="4"/>
      <c r="E1" s="4"/>
      <c r="F1" s="4"/>
      <c r="G1" s="4"/>
    </row>
    <row r="2" s="1" customFormat="1" ht="27" customHeight="1" spans="1:7">
      <c r="A2" s="5" t="s">
        <v>1</v>
      </c>
      <c r="B2" s="5" t="s">
        <v>101</v>
      </c>
      <c r="C2" s="6" t="s">
        <v>102</v>
      </c>
      <c r="D2" s="7" t="s">
        <v>103</v>
      </c>
      <c r="E2" s="8"/>
      <c r="F2" s="9" t="s">
        <v>104</v>
      </c>
      <c r="G2" s="6" t="s">
        <v>105</v>
      </c>
    </row>
    <row r="3" s="1" customFormat="1" ht="18" customHeight="1" spans="1:7">
      <c r="A3" s="10"/>
      <c r="B3" s="10"/>
      <c r="C3" s="11"/>
      <c r="D3" s="12" t="s">
        <v>106</v>
      </c>
      <c r="E3" s="13" t="s">
        <v>107</v>
      </c>
      <c r="F3" s="14"/>
      <c r="G3" s="11"/>
    </row>
    <row r="4" s="2" customFormat="1" ht="50" customHeight="1" spans="1:7">
      <c r="A4" s="15">
        <v>1</v>
      </c>
      <c r="B4" s="16" t="s">
        <v>123</v>
      </c>
      <c r="C4" s="16" t="s">
        <v>124</v>
      </c>
      <c r="D4" s="16">
        <v>2.176</v>
      </c>
      <c r="E4" s="17">
        <f>D4*666.66</f>
        <v>1450.65216</v>
      </c>
      <c r="F4" s="16">
        <v>14170</v>
      </c>
      <c r="G4" s="16" t="s">
        <v>125</v>
      </c>
    </row>
    <row r="5" s="2" customFormat="1" ht="50" customHeight="1" spans="1:7">
      <c r="A5" s="15">
        <v>2</v>
      </c>
      <c r="B5" s="16" t="s">
        <v>123</v>
      </c>
      <c r="C5" s="16" t="s">
        <v>126</v>
      </c>
      <c r="D5" s="16">
        <v>0.069</v>
      </c>
      <c r="E5" s="17">
        <f t="shared" ref="E5:E19" si="0">D5*666.66</f>
        <v>45.99954</v>
      </c>
      <c r="F5" s="16">
        <v>1779</v>
      </c>
      <c r="G5" s="16" t="s">
        <v>127</v>
      </c>
    </row>
    <row r="6" s="2" customFormat="1" ht="50" customHeight="1" spans="1:7">
      <c r="A6" s="15">
        <v>3</v>
      </c>
      <c r="B6" s="16" t="s">
        <v>123</v>
      </c>
      <c r="C6" s="16" t="s">
        <v>128</v>
      </c>
      <c r="D6" s="16">
        <v>0.069</v>
      </c>
      <c r="E6" s="17">
        <f t="shared" si="0"/>
        <v>45.99954</v>
      </c>
      <c r="F6" s="16">
        <v>1785</v>
      </c>
      <c r="G6" s="16" t="s">
        <v>129</v>
      </c>
    </row>
    <row r="7" s="2" customFormat="1" ht="50" customHeight="1" spans="1:7">
      <c r="A7" s="15">
        <v>4</v>
      </c>
      <c r="B7" s="16" t="s">
        <v>123</v>
      </c>
      <c r="C7" s="16" t="s">
        <v>130</v>
      </c>
      <c r="D7" s="16">
        <v>1.1363</v>
      </c>
      <c r="E7" s="17">
        <f t="shared" si="0"/>
        <v>757.525758</v>
      </c>
      <c r="F7" s="16">
        <v>7940</v>
      </c>
      <c r="G7" s="16" t="s">
        <v>131</v>
      </c>
    </row>
    <row r="8" s="2" customFormat="1" ht="50" customHeight="1" spans="1:7">
      <c r="A8" s="15">
        <v>5</v>
      </c>
      <c r="B8" s="16" t="s">
        <v>123</v>
      </c>
      <c r="C8" s="16" t="s">
        <v>132</v>
      </c>
      <c r="D8" s="16">
        <v>0.057</v>
      </c>
      <c r="E8" s="17">
        <f t="shared" si="0"/>
        <v>37.99962</v>
      </c>
      <c r="F8" s="16">
        <v>1445</v>
      </c>
      <c r="G8" s="16" t="s">
        <v>133</v>
      </c>
    </row>
    <row r="9" s="2" customFormat="1" ht="50" customHeight="1" spans="1:7">
      <c r="A9" s="15">
        <v>6</v>
      </c>
      <c r="B9" s="16" t="s">
        <v>123</v>
      </c>
      <c r="C9" s="16" t="s">
        <v>134</v>
      </c>
      <c r="D9" s="16">
        <v>0.422</v>
      </c>
      <c r="E9" s="17">
        <f t="shared" si="0"/>
        <v>281.33052</v>
      </c>
      <c r="F9" s="16">
        <v>3552</v>
      </c>
      <c r="G9" s="16" t="s">
        <v>135</v>
      </c>
    </row>
    <row r="10" s="2" customFormat="1" ht="50" customHeight="1" spans="1:7">
      <c r="A10" s="15">
        <v>7</v>
      </c>
      <c r="B10" s="16" t="s">
        <v>123</v>
      </c>
      <c r="C10" s="16" t="s">
        <v>136</v>
      </c>
      <c r="D10" s="16">
        <v>0.06</v>
      </c>
      <c r="E10" s="17">
        <f t="shared" si="0"/>
        <v>39.9996</v>
      </c>
      <c r="F10" s="16">
        <v>1376</v>
      </c>
      <c r="G10" s="16" t="s">
        <v>137</v>
      </c>
    </row>
    <row r="11" s="2" customFormat="1" ht="50" customHeight="1" spans="1:7">
      <c r="A11" s="15">
        <v>8</v>
      </c>
      <c r="B11" s="16" t="s">
        <v>123</v>
      </c>
      <c r="C11" s="16" t="s">
        <v>138</v>
      </c>
      <c r="D11" s="16">
        <v>0.06</v>
      </c>
      <c r="E11" s="17">
        <f t="shared" si="0"/>
        <v>39.9996</v>
      </c>
      <c r="F11" s="16">
        <v>1461</v>
      </c>
      <c r="G11" s="16" t="s">
        <v>139</v>
      </c>
    </row>
    <row r="12" s="2" customFormat="1" ht="50" customHeight="1" spans="1:7">
      <c r="A12" s="15">
        <v>9</v>
      </c>
      <c r="B12" s="16" t="s">
        <v>123</v>
      </c>
      <c r="C12" s="16" t="s">
        <v>140</v>
      </c>
      <c r="D12" s="16">
        <v>1.3592</v>
      </c>
      <c r="E12" s="17">
        <f t="shared" si="0"/>
        <v>906.124272</v>
      </c>
      <c r="F12" s="16">
        <v>8592</v>
      </c>
      <c r="G12" s="16" t="s">
        <v>141</v>
      </c>
    </row>
    <row r="13" s="2" customFormat="1" ht="50" customHeight="1" spans="1:7">
      <c r="A13" s="15">
        <v>10</v>
      </c>
      <c r="B13" s="16" t="s">
        <v>123</v>
      </c>
      <c r="C13" s="16" t="s">
        <v>142</v>
      </c>
      <c r="D13" s="16">
        <v>0.008</v>
      </c>
      <c r="E13" s="17">
        <f t="shared" si="0"/>
        <v>5.33328</v>
      </c>
      <c r="F13" s="16">
        <v>159</v>
      </c>
      <c r="G13" s="16" t="s">
        <v>143</v>
      </c>
    </row>
    <row r="14" s="2" customFormat="1" ht="50" customHeight="1" spans="1:7">
      <c r="A14" s="15">
        <v>11</v>
      </c>
      <c r="B14" s="16" t="s">
        <v>123</v>
      </c>
      <c r="C14" s="16" t="s">
        <v>144</v>
      </c>
      <c r="D14" s="16">
        <v>0.003</v>
      </c>
      <c r="E14" s="17">
        <f t="shared" si="0"/>
        <v>1.99998</v>
      </c>
      <c r="F14" s="16">
        <v>54</v>
      </c>
      <c r="G14" s="16" t="s">
        <v>145</v>
      </c>
    </row>
    <row r="15" s="2" customFormat="1" ht="50" customHeight="1" spans="1:7">
      <c r="A15" s="15">
        <v>12</v>
      </c>
      <c r="B15" s="16" t="s">
        <v>123</v>
      </c>
      <c r="C15" s="16" t="s">
        <v>146</v>
      </c>
      <c r="D15" s="16">
        <v>1.7365</v>
      </c>
      <c r="E15" s="17">
        <f t="shared" si="0"/>
        <v>1157.65509</v>
      </c>
      <c r="F15" s="16">
        <v>14729</v>
      </c>
      <c r="G15" s="16" t="s">
        <v>147</v>
      </c>
    </row>
    <row r="16" s="2" customFormat="1" ht="50" customHeight="1" spans="1:7">
      <c r="A16" s="15">
        <v>13</v>
      </c>
      <c r="B16" s="16" t="s">
        <v>123</v>
      </c>
      <c r="C16" s="16" t="s">
        <v>148</v>
      </c>
      <c r="D16" s="16">
        <v>0.1065</v>
      </c>
      <c r="E16" s="17">
        <f t="shared" si="0"/>
        <v>70.99929</v>
      </c>
      <c r="F16" s="16">
        <v>2275</v>
      </c>
      <c r="G16" s="16" t="s">
        <v>149</v>
      </c>
    </row>
    <row r="17" s="2" customFormat="1" ht="50" customHeight="1" spans="1:7">
      <c r="A17" s="15">
        <v>14</v>
      </c>
      <c r="B17" s="16" t="s">
        <v>123</v>
      </c>
      <c r="C17" s="16" t="s">
        <v>150</v>
      </c>
      <c r="D17" s="16">
        <v>0.057</v>
      </c>
      <c r="E17" s="17">
        <f t="shared" si="0"/>
        <v>37.99962</v>
      </c>
      <c r="F17" s="16">
        <v>1149</v>
      </c>
      <c r="G17" s="16" t="s">
        <v>151</v>
      </c>
    </row>
    <row r="18" s="2" customFormat="1" ht="50" customHeight="1" spans="1:7">
      <c r="A18" s="15">
        <v>15</v>
      </c>
      <c r="B18" s="16" t="s">
        <v>123</v>
      </c>
      <c r="C18" s="16" t="s">
        <v>152</v>
      </c>
      <c r="D18" s="16">
        <v>0.352</v>
      </c>
      <c r="E18" s="17">
        <f t="shared" si="0"/>
        <v>234.66432</v>
      </c>
      <c r="F18" s="16">
        <v>2112</v>
      </c>
      <c r="G18" s="16" t="s">
        <v>153</v>
      </c>
    </row>
    <row r="19" s="2" customFormat="1" ht="50" customHeight="1" spans="1:7">
      <c r="A19" s="15">
        <v>16</v>
      </c>
      <c r="B19" s="16" t="s">
        <v>123</v>
      </c>
      <c r="C19" s="16" t="s">
        <v>154</v>
      </c>
      <c r="D19" s="16">
        <v>0.057</v>
      </c>
      <c r="E19" s="17">
        <f t="shared" si="0"/>
        <v>37.99962</v>
      </c>
      <c r="F19" s="16">
        <v>1146</v>
      </c>
      <c r="G19" s="16" t="s">
        <v>155</v>
      </c>
    </row>
    <row r="20" s="1" customFormat="1" ht="44" customHeight="1" spans="1:7">
      <c r="A20" s="7" t="s">
        <v>9</v>
      </c>
      <c r="B20" s="18"/>
      <c r="C20" s="19"/>
      <c r="D20" s="12">
        <f>SUM(D4:D19)</f>
        <v>7.7285</v>
      </c>
      <c r="E20" s="12">
        <f>SUM(E4:E19)</f>
        <v>5152.28181</v>
      </c>
      <c r="F20" s="12">
        <f>SUM(F4:F19)</f>
        <v>63724</v>
      </c>
      <c r="G20" s="12"/>
    </row>
    <row r="21" s="1" customFormat="1" ht="123" customHeight="1" spans="1:7">
      <c r="A21" s="20" t="s">
        <v>156</v>
      </c>
      <c r="B21" s="20"/>
      <c r="C21" s="20"/>
      <c r="D21" s="20"/>
      <c r="E21" s="20"/>
      <c r="F21" s="20"/>
      <c r="G21" s="20"/>
    </row>
  </sheetData>
  <mergeCells count="9">
    <mergeCell ref="A1:G1"/>
    <mergeCell ref="D2:E2"/>
    <mergeCell ref="A20:C20"/>
    <mergeCell ref="A21:G21"/>
    <mergeCell ref="A2:A3"/>
    <mergeCell ref="B2:B3"/>
    <mergeCell ref="C2:C3"/>
    <mergeCell ref="F2:F3"/>
    <mergeCell ref="G2:G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</vt:lpstr>
      <vt:lpstr>1</vt:lpstr>
      <vt:lpstr>复核汇总表</vt:lpstr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小俊</cp:lastModifiedBy>
  <dcterms:created xsi:type="dcterms:W3CDTF">2023-02-15T08:36:00Z</dcterms:created>
  <dcterms:modified xsi:type="dcterms:W3CDTF">2025-10-29T08:27:29Z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F5E121F17C60492688527B7494495C9D_13</vt:lpwstr>
  </property>
  <property fmtid="{D5CDD505-2E9C-101B-9397-08002B2CF9AE}" pid="3" name="KSOProductBuildVer">
    <vt:lpwstr>2052-12.1.0.23125</vt:lpwstr>
  </property>
</Properties>
</file>